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9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3" sheetId="7" r:id="rId7"/>
  </sheets>
  <externalReferences>
    <externalReference r:id="rId10"/>
  </externalReferences>
  <definedNames>
    <definedName name="_Toc105952697" localSheetId="2">'3'!#REF!</definedName>
    <definedName name="_Toc105952698" localSheetId="2">'3'!#REF!</definedName>
    <definedName name="_xlnm.Print_Area" localSheetId="2">'3'!$A$1:$E$29</definedName>
    <definedName name="_xlnm.Print_Area" localSheetId="3">'4'!$A$1:$I$79</definedName>
    <definedName name="_xlnm.Print_Area" localSheetId="4">'5'!$A$1:$G$37</definedName>
    <definedName name="_xlnm.Print_Area" localSheetId="5">'6'!$A$1:$I$79</definedName>
    <definedName name="п" localSheetId="1">#REF!</definedName>
    <definedName name="п" localSheetId="5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<sst xmlns="http://schemas.openxmlformats.org/spreadsheetml/2006/main" count="844" uniqueCount="230">
  <si>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</si>
  <si>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</si>
  <si>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</si>
  <si>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</si>
  <si>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</si>
  <si>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</si>
  <si>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</si>
  <si>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</si>
  <si>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</si>
  <si>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</si>
  <si>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</si>
  <si>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</si>
  <si>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</si>
  <si>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</si>
  <si>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</si>
  <si>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</si>
  <si>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</si>
  <si>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</si>
  <si>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</si>
  <si>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</si>
  <si>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</si>
  <si>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</si>
  <si>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</si>
  <si>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</si>
  <si>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</si>
  <si>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</si>
  <si>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</si>
  <si>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</si>
  <si>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</si>
  <si>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</si>
  <si>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</si>
  <si>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</si>
  <si>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</si>
  <si>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</si>
  <si>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</si>
  <si>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</si>
  <si>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</si>
  <si>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</si>
  <si>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</si>
  <si>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</si>
  <si>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</si>
  <si>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</si>
  <si>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</si>
  <si>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</si>
  <si>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</si>
  <si>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</si>
  <si>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</si>
  <si>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</si>
  <si>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</si>
  <si>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</si>
  <si>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</si>
  <si>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</si>
  <si>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</si>
  <si>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</si>
  <si>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</si>
  <si>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</si>
  <si>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</si>
  <si>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</si>
  <si>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</si>
  <si>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</si>
  <si>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</si>
  <si>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</si>
  <si>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</si>
  <si>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</si>
  <si>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</si>
  <si>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</si>
  <si>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</si>
  <si>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</si>
  <si>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</si>
  <si>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</si>
  <si>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</si>
  <si>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</si>
  <si>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</si>
  <si>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</si>
  <si>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</si>
  <si>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</si>
  <si>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</si>
  <si>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</si>
  <si>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</si>
  <si>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</si>
  <si>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</si>
  <si>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</si>
  <si>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</si>
  <si>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</si>
  <si>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</si>
  <si>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</si>
  <si>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Прочая закупка товаров, работ и услуг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</si>
  <si>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</si>
  <si>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</si>
  <si>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</si>
  <si>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</si>
  <si>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</si>
  <si>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</si>
  <si>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</si>
  <si>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</si>
  <si>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06</t>
  </si>
  <si>
    <t>540</t>
  </si>
  <si>
    <t>Другие вопросы в области национальной экономики</t>
  </si>
  <si>
    <t>12</t>
  </si>
  <si>
    <t>0110200190</t>
  </si>
  <si>
    <t>0412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</si>
  <si>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</si>
  <si>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</si>
  <si>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</si>
  <si>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</si>
  <si>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</si>
  <si>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</si>
  <si>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</si>
  <si>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</si>
  <si>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</si>
  <si>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</si>
  <si>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</si>
  <si>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</si>
  <si>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</si>
  <si>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</si>
  <si>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</si>
  <si>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</si>
  <si>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853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</si>
  <si>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</si>
  <si>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990А0S8500</t>
  </si>
  <si>
    <t>9999</t>
  </si>
  <si>
    <t>07</t>
  </si>
  <si>
    <t>Ведомственная структура расходов бюджета муниципального образования  Уйменское сельское поселение на 2021 год</t>
  </si>
  <si>
    <t>247</t>
  </si>
  <si>
    <t>Закупка энергетических ресурсов</t>
  </si>
  <si>
    <t>880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</si>
  <si>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</si>
  <si>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</si>
  <si>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</si>
  <si>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</si>
  <si>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</si>
  <si>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</si>
  <si>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1 01 02010 01 1000 110</t>
  </si>
  <si>
    <t>Налог на доходы физических лиц</t>
  </si>
  <si>
    <t>1 06 00000 00 0000 000</t>
  </si>
  <si>
    <t>Налоги на имущество</t>
  </si>
  <si>
    <t>1 06 01030 10 1000 110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</si>
  <si>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</si>
  <si>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1 06 06033 10 1000 110</t>
  </si>
  <si>
    <t xml:space="preserve">Земельный налог юр. лиц </t>
  </si>
  <si>
    <t>1 06 06043 10 1000 110</t>
  </si>
  <si>
    <t>Земельный налог физ. лиц</t>
  </si>
  <si>
    <t xml:space="preserve"> НЕНАЛОГОВЫЕ ДОХОДЫ</t>
  </si>
  <si>
    <t>1 13 02065 10 0000 130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</si>
  <si>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</si>
  <si>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</si>
  <si>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</si>
  <si>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</si>
  <si>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2 02 15001 10 0000 151</t>
  </si>
  <si>
    <t>2 02 29999 10 0000 151</t>
  </si>
  <si>
    <t>Прочие субсидии  бюджетам сельских  поселений</t>
  </si>
  <si>
    <t>2 02 49999 10 0000 151</t>
  </si>
  <si>
    <t>Иные межбюджетные трансферты бюджетам поселений</t>
  </si>
  <si>
    <t>2 02 35118 10 0000 151</t>
  </si>
  <si>
    <t>Субвенции бюджетам субъектов Российской Федерации и муниципальных образований</t>
  </si>
  <si>
    <t>Всего доходов</t>
  </si>
  <si>
    <t>0110305013</t>
  </si>
  <si>
    <t>Содержание (мест) площадок накопления ТКО</t>
  </si>
  <si>
    <t>1 13 02995 10 0000 130</t>
  </si>
  <si>
    <t>Прочие доходы от компенсации затрат бюджетов сельских поселений</t>
  </si>
  <si>
    <t>0110245804</t>
  </si>
  <si>
    <t>Мероприятия по выявлению правообладателей ранее учтенных объектов недвижимости</t>
  </si>
  <si>
    <t>011021701</t>
  </si>
  <si>
    <t>Мероприятия по обеспечению информатизации бюджетного процесса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</si>
  <si>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</si>
  <si>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№ 1
к решению «Об утверждении отчета
 об исполнении бюджета МО
  Уйменское сельское поселение»
</t>
  </si>
  <si>
    <t>Доходы бюджета по кодам классификации доходов бюджета за  2021 год</t>
  </si>
  <si>
    <t>Годовые назначения</t>
  </si>
  <si>
    <t>Кассовое исполнение</t>
  </si>
  <si>
    <t>% исполнения</t>
  </si>
  <si>
    <t xml:space="preserve">Приложение № 2
к решению «Об утверждении отчета
 об исполнении бюджета МО
  Уйменское сельское поселение»
</t>
  </si>
  <si>
    <t>Доходы бюджета по кодам видов доходов, подвидов доходов, классификации операций сектора государственного управления, относящихся к доходам бюджет за 2021 год</t>
  </si>
  <si>
    <t>Расходы бюджета  по разделам, подразделам классификации расходов бюджета муниципального образования "Уйменское сельское поселение" на 2021 год</t>
  </si>
  <si>
    <t xml:space="preserve">Приложение № 3
к решению  «Об утверждении отчета
 об исполнении бюджета МО
  Уйменского сельское поселение»
</t>
  </si>
  <si>
    <t xml:space="preserve">Приложение № 4
к решению  «Об утверждении отчета
 об исполнении бюджета МО
  Уйменского сельское поселение»
</t>
  </si>
  <si>
    <t>Расходы бюджета по ведомственной структуре расходов муниципального образования "Уйменское сельское поселение"  на 2021 год</t>
  </si>
  <si>
    <t>Муниципальных служащих - 1                            муниципальная должность - 1</t>
  </si>
  <si>
    <t xml:space="preserve">Приложение № 5
к решению «Об утверждении отчета
 об исполнении бюджета МО
  Уйменское сельское поселение»
</t>
  </si>
  <si>
    <t>Код строки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</si>
  <si>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</si>
  <si>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</si>
  <si>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</si>
  <si>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</si>
  <si>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9</t>
  </si>
  <si>
    <t>Источники финансирования дефицита бюджета - всего</t>
  </si>
  <si>
    <t>x</t>
  </si>
  <si>
    <t>-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</si>
  <si>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</si>
  <si>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</si>
  <si>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</si>
  <si>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</si>
  <si>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</si>
  <si>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</si>
  <si>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</si>
  <si>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</si>
  <si>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</si>
  <si>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80101000000000000500</t>
  </si>
  <si>
    <t xml:space="preserve">  Увеличение прочих остатков средств бюджетов</t>
  </si>
  <si>
    <t>80101050200000000500</t>
  </si>
  <si>
    <t xml:space="preserve">  Увеличение прочих остатков денежных средств бюджетов</t>
  </si>
  <si>
    <t>80101050201000000510</t>
  </si>
  <si>
    <t xml:space="preserve">  Увеличение прочих остатков денежных средств бюджетов сельских поселений</t>
  </si>
  <si>
    <t>80101050201100000510</t>
  </si>
  <si>
    <t>уменьшение остатков средств, всего</t>
  </si>
  <si>
    <t xml:space="preserve">  Уменьшение остатков средств бюджетов</t>
  </si>
  <si>
    <t>80101000000000000600</t>
  </si>
  <si>
    <t xml:space="preserve">  Уменьшение прочих остатков средств бюджетов</t>
  </si>
  <si>
    <t>80101050200000000600</t>
  </si>
  <si>
    <t xml:space="preserve">  Уменьшение прочих остатков денежных средств бюджетов</t>
  </si>
  <si>
    <t>80101050201000000610</t>
  </si>
  <si>
    <t xml:space="preserve">  Уменьшение прочих остатков денежных средств бюджетов сельских поселений</t>
  </si>
  <si>
    <t>80101050201100000610</t>
  </si>
  <si>
    <t>Изменение остатков по расчетам (стр.810 + 820)</t>
  </si>
  <si>
    <t>800</t>
  </si>
  <si>
    <t>х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</si>
  <si>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</si>
  <si>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</si>
  <si>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</si>
  <si>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</si>
  <si>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</si>
  <si>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</si>
  <si>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</si>
  <si>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</si>
  <si>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</si>
  <si>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</si>
  <si>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</si>
  <si>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</si>
  <si>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
Источники финансирования дефицита (профицита) бюджета по кодам классификации источников финансирования дефицита (профицита) бюджета за 2020 год
</t>
  </si>
  <si>
    <t xml:space="preserve">Приложение № 6
к решению «Об утверждении отчета
 об исполнении бюджета МО
  Уйменское сельское поселение»
</t>
  </si>
  <si>
    <t>990А0S9600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</si>
</sst>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  <numFmt numFmtId="183" formatCode="#,##0.00000_ ;\-#,##0.00000\ "/>
    <numFmt numFmtId="184" formatCode="0.0000"/>
    <numFmt numFmtId="185" formatCode="0.00000"/>
    <numFmt numFmtId="186" formatCode="#,##0.00_ ;\-#,##0.00"/>
    <numFmt numFmtId="187" formatCode="0.00000000"/>
    <numFmt numFmtId="188" formatCode="0.0000000"/>
    <numFmt numFmtId="189" formatCode="0.000000"/>
    <numFmt numFmtId="190" formatCode="0.000000000"/>
  </numFmts>
  <fonts count="73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9"/>
      <color rgb="FF000000"/>
      <name val="Arial Cyr"/>
      <family val="0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>
      <alignment horizontal="center" vertical="top" wrapText="1"/>
      <protection/>
    </xf>
    <xf numFmtId="0" fontId="50" fillId="0" borderId="2">
      <alignment horizontal="center"/>
      <protection/>
    </xf>
    <xf numFmtId="0" fontId="50" fillId="0" borderId="3">
      <alignment horizontal="left" wrapText="1"/>
      <protection/>
    </xf>
    <xf numFmtId="0" fontId="50" fillId="0" borderId="4">
      <alignment horizontal="left" wrapText="1" indent="1"/>
      <protection/>
    </xf>
    <xf numFmtId="49" fontId="49" fillId="0" borderId="2">
      <alignment horizontal="center" vertical="top" wrapText="1"/>
      <protection/>
    </xf>
    <xf numFmtId="0" fontId="50" fillId="0" borderId="5">
      <alignment horizontal="center"/>
      <protection/>
    </xf>
    <xf numFmtId="0" fontId="50" fillId="0" borderId="6">
      <alignment horizontal="center" vertical="center" shrinkToFit="1"/>
      <protection/>
    </xf>
    <xf numFmtId="0" fontId="50" fillId="0" borderId="7">
      <alignment horizontal="center" vertical="center" shrinkToFit="1"/>
      <protection/>
    </xf>
    <xf numFmtId="0" fontId="49" fillId="0" borderId="2">
      <alignment horizontal="center" vertical="top" wrapText="1"/>
      <protection/>
    </xf>
    <xf numFmtId="49" fontId="50" fillId="0" borderId="8">
      <alignment horizontal="center" vertical="center"/>
      <protection/>
    </xf>
    <xf numFmtId="49" fontId="50" fillId="0" borderId="2">
      <alignment horizontal="center" vertical="center"/>
      <protection/>
    </xf>
    <xf numFmtId="186" fontId="50" fillId="0" borderId="8">
      <alignment horizontal="right" vertical="center" shrinkToFit="1"/>
      <protection/>
    </xf>
    <xf numFmtId="186" fontId="50" fillId="0" borderId="2">
      <alignment horizontal="right" vertical="center" shrinkToFit="1"/>
      <protection/>
    </xf>
    <xf numFmtId="0" fontId="49" fillId="0" borderId="2">
      <alignment horizontal="center" vertical="top"/>
      <protection/>
    </xf>
    <xf numFmtId="0" fontId="51" fillId="0" borderId="9">
      <alignment/>
      <protection/>
    </xf>
    <xf numFmtId="186" fontId="50" fillId="0" borderId="10">
      <alignment horizontal="right" vertical="center" shrinkToFit="1"/>
      <protection/>
    </xf>
    <xf numFmtId="0" fontId="51" fillId="0" borderId="11">
      <alignment/>
      <protection/>
    </xf>
    <xf numFmtId="186" fontId="50" fillId="0" borderId="12">
      <alignment horizontal="right" vertical="center" shrinkToFit="1"/>
      <protection/>
    </xf>
    <xf numFmtId="0" fontId="50" fillId="0" borderId="13">
      <alignment horizontal="left" wrapText="1"/>
      <protection/>
    </xf>
    <xf numFmtId="0" fontId="50" fillId="0" borderId="14">
      <alignment horizontal="left" wrapText="1" indent="1"/>
      <protection/>
    </xf>
    <xf numFmtId="3" fontId="50" fillId="0" borderId="12">
      <alignment horizontal="right" vertical="center" shrinkToFit="1"/>
      <protection/>
    </xf>
    <xf numFmtId="186" fontId="50" fillId="0" borderId="2">
      <alignment horizontal="center" vertical="center" shrinkToFit="1"/>
      <protection/>
    </xf>
    <xf numFmtId="0" fontId="52" fillId="0" borderId="15">
      <alignment wrapText="1"/>
      <protection/>
    </xf>
    <xf numFmtId="0" fontId="50" fillId="0" borderId="13">
      <alignment horizontal="left" wrapText="1" indent="1"/>
      <protection/>
    </xf>
    <xf numFmtId="3" fontId="50" fillId="0" borderId="12">
      <alignment horizontal="center" vertical="center" shrinkToFit="1"/>
      <protection/>
    </xf>
    <xf numFmtId="0" fontId="50" fillId="0" borderId="16">
      <alignment horizontal="left" wrapText="1"/>
      <protection/>
    </xf>
    <xf numFmtId="0" fontId="50" fillId="0" borderId="3">
      <alignment horizontal="left" wrapText="1" indent="1"/>
      <protection/>
    </xf>
    <xf numFmtId="49" fontId="50" fillId="0" borderId="17">
      <alignment horizontal="center" wrapText="1"/>
      <protection/>
    </xf>
    <xf numFmtId="49" fontId="50" fillId="0" borderId="18">
      <alignment horizontal="center" wrapText="1"/>
      <protection/>
    </xf>
    <xf numFmtId="49" fontId="50" fillId="0" borderId="19">
      <alignment horizontal="center" wrapText="1"/>
      <protection/>
    </xf>
    <xf numFmtId="49" fontId="50" fillId="0" borderId="6">
      <alignment horizontal="center" wrapText="1"/>
      <protection/>
    </xf>
    <xf numFmtId="49" fontId="50" fillId="0" borderId="5">
      <alignment horizontal="center"/>
      <protection/>
    </xf>
    <xf numFmtId="49" fontId="50" fillId="0" borderId="20">
      <alignment horizontal="center"/>
      <protection/>
    </xf>
    <xf numFmtId="49" fontId="50" fillId="0" borderId="9">
      <alignment horizontal="center"/>
      <protection/>
    </xf>
    <xf numFmtId="4" fontId="50" fillId="0" borderId="20">
      <alignment horizontal="center"/>
      <protection/>
    </xf>
    <xf numFmtId="4" fontId="50" fillId="0" borderId="9">
      <alignment horizontal="center"/>
      <protection/>
    </xf>
    <xf numFmtId="4" fontId="50" fillId="0" borderId="8">
      <alignment horizontal="center"/>
      <protection/>
    </xf>
    <xf numFmtId="4" fontId="50" fillId="0" borderId="5">
      <alignment horizontal="center"/>
      <protection/>
    </xf>
    <xf numFmtId="2" fontId="50" fillId="0" borderId="5">
      <alignment horizontal="right" shrinkToFit="1"/>
      <protection/>
    </xf>
    <xf numFmtId="4" fontId="50" fillId="0" borderId="8">
      <alignment horizontal="right"/>
      <protection/>
    </xf>
    <xf numFmtId="4" fontId="50" fillId="0" borderId="2">
      <alignment horizontal="right" shrinkToFit="1"/>
      <protection/>
    </xf>
    <xf numFmtId="49" fontId="50" fillId="0" borderId="21">
      <alignment horizontal="center"/>
      <protection/>
    </xf>
    <xf numFmtId="4" fontId="50" fillId="0" borderId="22">
      <alignment horizontal="center"/>
      <protection/>
    </xf>
    <xf numFmtId="4" fontId="50" fillId="0" borderId="11">
      <alignment horizontal="center"/>
      <protection/>
    </xf>
    <xf numFmtId="4" fontId="50" fillId="0" borderId="10">
      <alignment horizontal="center"/>
      <protection/>
    </xf>
    <xf numFmtId="4" fontId="50" fillId="0" borderId="21">
      <alignment horizontal="center"/>
      <protection/>
    </xf>
    <xf numFmtId="0" fontId="50" fillId="0" borderId="19">
      <alignment horizontal="center" vertical="center" shrinkToFit="1"/>
      <protection/>
    </xf>
    <xf numFmtId="49" fontId="50" fillId="0" borderId="9">
      <alignment horizontal="center" vertical="center"/>
      <protection/>
    </xf>
    <xf numFmtId="49" fontId="50" fillId="0" borderId="8">
      <alignment horizontal="center"/>
      <protection/>
    </xf>
    <xf numFmtId="49" fontId="50" fillId="0" borderId="5">
      <alignment horizontal="center" vertical="center"/>
      <protection/>
    </xf>
    <xf numFmtId="4" fontId="50" fillId="0" borderId="20">
      <alignment horizontal="right" shrinkToFit="1"/>
      <protection/>
    </xf>
    <xf numFmtId="186" fontId="50" fillId="0" borderId="9">
      <alignment horizontal="right" vertical="center" shrinkToFit="1"/>
      <protection/>
    </xf>
    <xf numFmtId="4" fontId="50" fillId="0" borderId="8">
      <alignment horizontal="right" shrinkToFit="1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23" applyNumberFormat="0" applyAlignment="0" applyProtection="0"/>
    <xf numFmtId="0" fontId="54" fillId="27" borderId="24" applyNumberFormat="0" applyAlignment="0" applyProtection="0"/>
    <xf numFmtId="0" fontId="55" fillId="27" borderId="23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8" applyNumberFormat="0" applyFill="0" applyAlignment="0" applyProtection="0"/>
    <xf numFmtId="0" fontId="61" fillId="28" borderId="29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64" fillId="0" borderId="0">
      <alignment/>
      <protection/>
    </xf>
    <xf numFmtId="0" fontId="1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5" fillId="0" borderId="32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1" fontId="5" fillId="0" borderId="32" xfId="0" applyNumberFormat="1" applyFont="1" applyFill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32" xfId="0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wrapText="1"/>
    </xf>
    <xf numFmtId="49" fontId="5" fillId="0" borderId="32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/>
    </xf>
    <xf numFmtId="2" fontId="4" fillId="0" borderId="32" xfId="0" applyNumberFormat="1" applyFont="1" applyFill="1" applyBorder="1" applyAlignment="1">
      <alignment wrapText="1"/>
    </xf>
    <xf numFmtId="49" fontId="5" fillId="33" borderId="32" xfId="0" applyNumberFormat="1" applyFont="1" applyFill="1" applyBorder="1" applyAlignment="1">
      <alignment wrapText="1"/>
    </xf>
    <xf numFmtId="49" fontId="4" fillId="33" borderId="32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33" borderId="33" xfId="0" applyFont="1" applyFill="1" applyBorder="1" applyAlignment="1">
      <alignment/>
    </xf>
    <xf numFmtId="0" fontId="4" fillId="33" borderId="33" xfId="0" applyFont="1" applyFill="1" applyBorder="1" applyAlignment="1">
      <alignment wrapText="1"/>
    </xf>
    <xf numFmtId="0" fontId="5" fillId="33" borderId="32" xfId="0" applyFont="1" applyFill="1" applyBorder="1" applyAlignment="1">
      <alignment wrapText="1"/>
    </xf>
    <xf numFmtId="0" fontId="4" fillId="33" borderId="32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justify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justify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72" fillId="0" borderId="5" xfId="38" applyNumberFormat="1" applyFont="1" applyProtection="1">
      <alignment horizontal="center"/>
      <protection/>
    </xf>
    <xf numFmtId="49" fontId="72" fillId="0" borderId="5" xfId="82" applyNumberFormat="1" applyFont="1" applyProtection="1">
      <alignment horizontal="center" vertical="center"/>
      <protection/>
    </xf>
    <xf numFmtId="0" fontId="72" fillId="0" borderId="6" xfId="39" applyNumberFormat="1" applyFont="1" applyProtection="1">
      <alignment horizontal="center" vertical="center" shrinkToFit="1"/>
      <protection/>
    </xf>
    <xf numFmtId="49" fontId="72" fillId="0" borderId="8" xfId="42" applyNumberFormat="1" applyFont="1" applyProtection="1">
      <alignment horizontal="center" vertical="center"/>
      <protection/>
    </xf>
    <xf numFmtId="186" fontId="72" fillId="0" borderId="8" xfId="44" applyNumberFormat="1" applyFont="1" applyProtection="1">
      <alignment horizontal="right" vertical="center" shrinkToFit="1"/>
      <protection/>
    </xf>
    <xf numFmtId="186" fontId="72" fillId="0" borderId="10" xfId="48" applyNumberFormat="1" applyFont="1" applyProtection="1">
      <alignment horizontal="right" vertical="center" shrinkToFit="1"/>
      <protection/>
    </xf>
    <xf numFmtId="0" fontId="72" fillId="0" borderId="19" xfId="79" applyNumberFormat="1" applyFont="1" applyProtection="1">
      <alignment horizontal="center" vertical="center" shrinkToFit="1"/>
      <protection/>
    </xf>
    <xf numFmtId="49" fontId="72" fillId="0" borderId="9" xfId="80" applyNumberFormat="1" applyFont="1" applyProtection="1">
      <alignment horizontal="center" vertical="center"/>
      <protection/>
    </xf>
    <xf numFmtId="186" fontId="72" fillId="0" borderId="9" xfId="84" applyNumberFormat="1" applyFont="1" applyProtection="1">
      <alignment horizontal="right" vertical="center" shrinkToFit="1"/>
      <protection/>
    </xf>
    <xf numFmtId="0" fontId="72" fillId="0" borderId="9" xfId="47" applyNumberFormat="1" applyFont="1" applyProtection="1">
      <alignment/>
      <protection/>
    </xf>
    <xf numFmtId="0" fontId="72" fillId="0" borderId="11" xfId="49" applyNumberFormat="1" applyFont="1" applyProtection="1">
      <alignment/>
      <protection/>
    </xf>
    <xf numFmtId="0" fontId="72" fillId="0" borderId="7" xfId="40" applyNumberFormat="1" applyFont="1" applyProtection="1">
      <alignment horizontal="center" vertical="center" shrinkToFit="1"/>
      <protection/>
    </xf>
    <xf numFmtId="49" fontId="72" fillId="0" borderId="2" xfId="43" applyNumberFormat="1" applyFont="1" applyProtection="1">
      <alignment horizontal="center" vertical="center"/>
      <protection/>
    </xf>
    <xf numFmtId="186" fontId="72" fillId="0" borderId="2" xfId="45" applyNumberFormat="1" applyFont="1" applyProtection="1">
      <alignment horizontal="right" vertical="center" shrinkToFit="1"/>
      <protection/>
    </xf>
    <xf numFmtId="186" fontId="72" fillId="0" borderId="12" xfId="50" applyNumberFormat="1" applyFont="1" applyProtection="1">
      <alignment horizontal="right" vertical="center" shrinkToFit="1"/>
      <protection/>
    </xf>
    <xf numFmtId="3" fontId="72" fillId="0" borderId="12" xfId="53" applyNumberFormat="1" applyFont="1" applyProtection="1">
      <alignment horizontal="right" vertical="center" shrinkToFit="1"/>
      <protection/>
    </xf>
    <xf numFmtId="3" fontId="72" fillId="0" borderId="12" xfId="57" applyNumberFormat="1" applyFont="1" applyProtection="1">
      <alignment horizontal="center" vertical="center" shrinkToFit="1"/>
      <protection/>
    </xf>
    <xf numFmtId="49" fontId="72" fillId="0" borderId="17" xfId="60" applyNumberFormat="1" applyFont="1" applyProtection="1">
      <alignment horizontal="center" wrapText="1"/>
      <protection/>
    </xf>
    <xf numFmtId="49" fontId="72" fillId="0" borderId="5" xfId="64" applyNumberFormat="1" applyFont="1" applyProtection="1">
      <alignment horizontal="center"/>
      <protection/>
    </xf>
    <xf numFmtId="2" fontId="72" fillId="0" borderId="5" xfId="71" applyNumberFormat="1" applyFont="1" applyProtection="1">
      <alignment horizontal="right" shrinkToFit="1"/>
      <protection/>
    </xf>
    <xf numFmtId="49" fontId="72" fillId="0" borderId="21" xfId="74" applyNumberFormat="1" applyFont="1" applyProtection="1">
      <alignment horizontal="center"/>
      <protection/>
    </xf>
    <xf numFmtId="49" fontId="72" fillId="0" borderId="18" xfId="61" applyNumberFormat="1" applyFont="1" applyProtection="1">
      <alignment horizontal="center" wrapText="1"/>
      <protection/>
    </xf>
    <xf numFmtId="49" fontId="72" fillId="0" borderId="20" xfId="65" applyNumberFormat="1" applyFont="1" applyProtection="1">
      <alignment horizontal="center"/>
      <protection/>
    </xf>
    <xf numFmtId="4" fontId="72" fillId="0" borderId="20" xfId="67" applyNumberFormat="1" applyFont="1" applyProtection="1">
      <alignment horizontal="center"/>
      <protection/>
    </xf>
    <xf numFmtId="4" fontId="72" fillId="0" borderId="20" xfId="83" applyNumberFormat="1" applyFont="1" applyProtection="1">
      <alignment horizontal="right" shrinkToFit="1"/>
      <protection/>
    </xf>
    <xf numFmtId="4" fontId="72" fillId="0" borderId="22" xfId="75" applyNumberFormat="1" applyFont="1" applyProtection="1">
      <alignment horizontal="center"/>
      <protection/>
    </xf>
    <xf numFmtId="49" fontId="72" fillId="0" borderId="19" xfId="62" applyNumberFormat="1" applyFont="1" applyProtection="1">
      <alignment horizontal="center" wrapText="1"/>
      <protection/>
    </xf>
    <xf numFmtId="49" fontId="72" fillId="0" borderId="9" xfId="66" applyNumberFormat="1" applyFont="1" applyProtection="1">
      <alignment horizontal="center"/>
      <protection/>
    </xf>
    <xf numFmtId="4" fontId="72" fillId="0" borderId="9" xfId="68" applyNumberFormat="1" applyFont="1" applyProtection="1">
      <alignment horizontal="center"/>
      <protection/>
    </xf>
    <xf numFmtId="4" fontId="72" fillId="0" borderId="11" xfId="76" applyNumberFormat="1" applyFont="1" applyProtection="1">
      <alignment horizontal="center"/>
      <protection/>
    </xf>
    <xf numFmtId="49" fontId="72" fillId="0" borderId="6" xfId="63" applyNumberFormat="1" applyFont="1" applyProtection="1">
      <alignment horizontal="center" wrapText="1"/>
      <protection/>
    </xf>
    <xf numFmtId="49" fontId="72" fillId="0" borderId="8" xfId="81" applyNumberFormat="1" applyFont="1" applyProtection="1">
      <alignment horizontal="center"/>
      <protection/>
    </xf>
    <xf numFmtId="4" fontId="72" fillId="0" borderId="8" xfId="69" applyNumberFormat="1" applyFont="1" applyProtection="1">
      <alignment horizontal="center"/>
      <protection/>
    </xf>
    <xf numFmtId="4" fontId="72" fillId="0" borderId="8" xfId="85" applyNumberFormat="1" applyFont="1" applyProtection="1">
      <alignment horizontal="right" shrinkToFit="1"/>
      <protection/>
    </xf>
    <xf numFmtId="4" fontId="72" fillId="0" borderId="10" xfId="77" applyNumberFormat="1" applyFont="1" applyProtection="1">
      <alignment horizontal="center"/>
      <protection/>
    </xf>
    <xf numFmtId="4" fontId="72" fillId="0" borderId="5" xfId="70" applyNumberFormat="1" applyFont="1" applyProtection="1">
      <alignment horizontal="center"/>
      <protection/>
    </xf>
    <xf numFmtId="4" fontId="72" fillId="0" borderId="2" xfId="73" applyNumberFormat="1" applyFont="1" applyProtection="1">
      <alignment horizontal="right" shrinkToFit="1"/>
      <protection/>
    </xf>
    <xf numFmtId="4" fontId="72" fillId="0" borderId="21" xfId="78" applyNumberFormat="1" applyFont="1" applyProtection="1">
      <alignment horizontal="center"/>
      <protection/>
    </xf>
    <xf numFmtId="49" fontId="72" fillId="0" borderId="9" xfId="80" applyNumberFormat="1" applyFont="1" applyAlignment="1" applyProtection="1">
      <alignment horizontal="center" vertical="center" wrapText="1"/>
      <protection/>
    </xf>
    <xf numFmtId="49" fontId="72" fillId="0" borderId="2" xfId="43" applyNumberFormat="1" applyFont="1" applyAlignment="1" applyProtection="1">
      <alignment horizontal="center" vertical="center" wrapText="1"/>
      <protection/>
    </xf>
    <xf numFmtId="49" fontId="72" fillId="0" borderId="35" xfId="60" applyNumberFormat="1" applyFont="1" applyBorder="1" applyProtection="1">
      <alignment horizontal="center" wrapText="1"/>
      <protection/>
    </xf>
    <xf numFmtId="49" fontId="72" fillId="0" borderId="36" xfId="63" applyNumberFormat="1" applyFont="1" applyBorder="1" applyProtection="1">
      <alignment horizontal="center" wrapText="1"/>
      <protection/>
    </xf>
    <xf numFmtId="2" fontId="4" fillId="0" borderId="32" xfId="0" applyNumberFormat="1" applyFont="1" applyBorder="1" applyAlignment="1">
      <alignment/>
    </xf>
    <xf numFmtId="0" fontId="4" fillId="0" borderId="32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34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72" fillId="0" borderId="3" xfId="59" applyNumberFormat="1" applyFont="1" applyProtection="1">
      <alignment horizontal="left" wrapText="1" indent="1"/>
      <protection/>
    </xf>
    <xf numFmtId="0" fontId="72" fillId="0" borderId="3" xfId="59" applyFont="1">
      <alignment horizontal="left" wrapText="1" indent="1"/>
      <protection/>
    </xf>
    <xf numFmtId="0" fontId="72" fillId="0" borderId="32" xfId="59" applyNumberFormat="1" applyFont="1" applyBorder="1" applyProtection="1">
      <alignment horizontal="left" wrapText="1" indent="1"/>
      <protection/>
    </xf>
    <xf numFmtId="0" fontId="72" fillId="0" borderId="32" xfId="59" applyFont="1" applyBorder="1">
      <alignment horizontal="left" wrapText="1" indent="1"/>
      <protection/>
    </xf>
    <xf numFmtId="0" fontId="72" fillId="0" borderId="9" xfId="41" applyNumberFormat="1" applyFont="1" applyBorder="1" applyAlignment="1" applyProtection="1">
      <alignment horizontal="center" vertical="top" wrapText="1"/>
      <protection/>
    </xf>
    <xf numFmtId="0" fontId="72" fillId="0" borderId="39" xfId="41" applyNumberFormat="1" applyFont="1" applyBorder="1" applyAlignment="1" applyProtection="1">
      <alignment horizontal="center" vertical="top" wrapText="1"/>
      <protection/>
    </xf>
    <xf numFmtId="0" fontId="72" fillId="0" borderId="8" xfId="41" applyNumberFormat="1" applyFont="1" applyBorder="1" applyAlignment="1" applyProtection="1">
      <alignment horizontal="center" vertical="top" wrapText="1"/>
      <protection/>
    </xf>
    <xf numFmtId="0" fontId="24" fillId="0" borderId="0" xfId="0" applyFont="1" applyAlignment="1">
      <alignment horizontal="right" wrapText="1"/>
    </xf>
    <xf numFmtId="0" fontId="72" fillId="0" borderId="16" xfId="58" applyNumberFormat="1" applyFont="1" applyProtection="1">
      <alignment horizontal="left" wrapText="1"/>
      <protection/>
    </xf>
    <xf numFmtId="0" fontId="72" fillId="0" borderId="16" xfId="58" applyFont="1">
      <alignment horizontal="left" wrapText="1"/>
      <protection/>
    </xf>
    <xf numFmtId="0" fontId="72" fillId="0" borderId="15" xfId="55" applyNumberFormat="1" applyFont="1" applyProtection="1">
      <alignment wrapText="1"/>
      <protection/>
    </xf>
    <xf numFmtId="0" fontId="72" fillId="0" borderId="15" xfId="55" applyFont="1">
      <alignment wrapText="1"/>
      <protection/>
    </xf>
    <xf numFmtId="0" fontId="72" fillId="0" borderId="13" xfId="56" applyNumberFormat="1" applyFont="1" applyProtection="1">
      <alignment horizontal="left" wrapText="1" indent="1"/>
      <protection/>
    </xf>
    <xf numFmtId="0" fontId="72" fillId="0" borderId="13" xfId="56" applyFont="1">
      <alignment horizontal="left" wrapText="1" indent="1"/>
      <protection/>
    </xf>
    <xf numFmtId="0" fontId="72" fillId="0" borderId="3" xfId="35" applyNumberFormat="1" applyFont="1" applyProtection="1">
      <alignment horizontal="left" wrapText="1"/>
      <protection/>
    </xf>
    <xf numFmtId="0" fontId="72" fillId="0" borderId="3" xfId="35" applyFont="1">
      <alignment horizontal="left" wrapText="1"/>
      <protection/>
    </xf>
    <xf numFmtId="0" fontId="72" fillId="0" borderId="4" xfId="36" applyNumberFormat="1" applyFont="1" applyProtection="1">
      <alignment horizontal="left" wrapText="1" indent="1"/>
      <protection/>
    </xf>
    <xf numFmtId="0" fontId="72" fillId="0" borderId="4" xfId="36" applyFont="1">
      <alignment horizontal="left" wrapText="1" indent="1"/>
      <protection/>
    </xf>
    <xf numFmtId="0" fontId="72" fillId="0" borderId="14" xfId="52" applyNumberFormat="1" applyFont="1" applyProtection="1">
      <alignment horizontal="left" wrapText="1" indent="1"/>
      <protection/>
    </xf>
    <xf numFmtId="0" fontId="72" fillId="0" borderId="14" xfId="52" applyFont="1">
      <alignment horizontal="left" wrapText="1" indent="1"/>
      <protection/>
    </xf>
    <xf numFmtId="0" fontId="72" fillId="0" borderId="13" xfId="51" applyNumberFormat="1" applyFont="1" applyProtection="1">
      <alignment horizontal="left" wrapText="1"/>
      <protection/>
    </xf>
    <xf numFmtId="0" fontId="72" fillId="0" borderId="13" xfId="51" applyFont="1">
      <alignment horizontal="left" wrapText="1"/>
      <protection/>
    </xf>
    <xf numFmtId="0" fontId="72" fillId="0" borderId="2" xfId="41" applyNumberFormat="1" applyFont="1" applyProtection="1">
      <alignment horizontal="center" vertical="top" wrapText="1"/>
      <protection/>
    </xf>
    <xf numFmtId="0" fontId="72" fillId="0" borderId="2" xfId="41" applyFont="1">
      <alignment horizontal="center" vertical="top" wrapText="1"/>
      <protection/>
    </xf>
    <xf numFmtId="0" fontId="72" fillId="0" borderId="2" xfId="34" applyNumberFormat="1" applyFont="1" applyProtection="1">
      <alignment horizontal="center"/>
      <protection/>
    </xf>
    <xf numFmtId="0" fontId="72" fillId="0" borderId="2" xfId="34" applyFont="1">
      <alignment horizontal="center"/>
      <protection/>
    </xf>
    <xf numFmtId="0" fontId="72" fillId="0" borderId="1" xfId="33" applyNumberFormat="1" applyFont="1" applyProtection="1">
      <alignment horizontal="center" vertical="top" wrapText="1"/>
      <protection/>
    </xf>
    <xf numFmtId="0" fontId="72" fillId="0" borderId="1" xfId="33" applyFont="1">
      <alignment horizontal="center" vertical="top" wrapText="1"/>
      <protection/>
    </xf>
    <xf numFmtId="49" fontId="72" fillId="0" borderId="2" xfId="37" applyNumberFormat="1" applyFont="1" applyProtection="1">
      <alignment horizontal="center" vertical="top" wrapText="1"/>
      <protection/>
    </xf>
    <xf numFmtId="49" fontId="72" fillId="0" borderId="2" xfId="37" applyFont="1">
      <alignment horizontal="center" vertical="top" wrapText="1"/>
      <protection/>
    </xf>
    <xf numFmtId="0" fontId="2" fillId="0" borderId="0" xfId="0" applyFont="1" applyAlignment="1">
      <alignment horizontal="right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5" xfId="34"/>
    <cellStyle name="xl106" xfId="35"/>
    <cellStyle name="xl107" xfId="36"/>
    <cellStyle name="xl109" xfId="37"/>
    <cellStyle name="xl110" xfId="38"/>
    <cellStyle name="xl111" xfId="39"/>
    <cellStyle name="xl112" xfId="40"/>
    <cellStyle name="xl114" xfId="41"/>
    <cellStyle name="xl115" xfId="42"/>
    <cellStyle name="xl116" xfId="43"/>
    <cellStyle name="xl118" xfId="44"/>
    <cellStyle name="xl119" xfId="45"/>
    <cellStyle name="xl122" xfId="46"/>
    <cellStyle name="xl123" xfId="47"/>
    <cellStyle name="xl124" xfId="48"/>
    <cellStyle name="xl125" xfId="49"/>
    <cellStyle name="xl126" xfId="50"/>
    <cellStyle name="xl127" xfId="51"/>
    <cellStyle name="xl128" xfId="52"/>
    <cellStyle name="xl129" xfId="53"/>
    <cellStyle name="xl130" xfId="54"/>
    <cellStyle name="xl131" xfId="55"/>
    <cellStyle name="xl132" xfId="56"/>
    <cellStyle name="xl133" xfId="57"/>
    <cellStyle name="xl142" xfId="58"/>
    <cellStyle name="xl143" xfId="59"/>
    <cellStyle name="xl148" xfId="60"/>
    <cellStyle name="xl149" xfId="61"/>
    <cellStyle name="xl150" xfId="62"/>
    <cellStyle name="xl151" xfId="63"/>
    <cellStyle name="xl157" xfId="64"/>
    <cellStyle name="xl158" xfId="65"/>
    <cellStyle name="xl159" xfId="66"/>
    <cellStyle name="xl163" xfId="67"/>
    <cellStyle name="xl164" xfId="68"/>
    <cellStyle name="xl165" xfId="69"/>
    <cellStyle name="xl166" xfId="70"/>
    <cellStyle name="xl172" xfId="71"/>
    <cellStyle name="xl173" xfId="72"/>
    <cellStyle name="xl174" xfId="73"/>
    <cellStyle name="xl177" xfId="74"/>
    <cellStyle name="xl178" xfId="75"/>
    <cellStyle name="xl179" xfId="76"/>
    <cellStyle name="xl180" xfId="77"/>
    <cellStyle name="xl181" xfId="78"/>
    <cellStyle name="xl81" xfId="79"/>
    <cellStyle name="xl87" xfId="80"/>
    <cellStyle name="xl88" xfId="81"/>
    <cellStyle name="xl91" xfId="82"/>
    <cellStyle name="xl92" xfId="83"/>
    <cellStyle name="xl93" xfId="84"/>
    <cellStyle name="xl94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2" xfId="107"/>
    <cellStyle name="Обычный 3" xfId="108"/>
    <cellStyle name="Обычный 4" xfId="109"/>
    <cellStyle name="Обычный 5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Тысячи [0]_перечис.11" xfId="118"/>
    <cellStyle name="Тысячи_перечис.11" xfId="119"/>
    <cellStyle name="Comma" xfId="120"/>
    <cellStyle name="Comma [0]" xfId="121"/>
    <cellStyle name="Финансовый 2" xfId="122"/>
    <cellStyle name="Финансовый 3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41;&#1070;&#1044;&#1046;&#1045;&#1058;%202021\&#1055;&#1088;&#1080;&#1083;&#1086;&#1078;&#1077;&#1085;&#1080;&#1103;%20&#1082;%20&#1073;&#1102;&#1076;&#1078;&#1077;&#1090;&#1091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заимст 21"/>
      <sheetName val="заим 22-23"/>
      <sheetName val="мун гарант 21"/>
      <sheetName val="мун гарант 22-23"/>
      <sheetName val="верхний предел"/>
      <sheetName val="перечень приложений"/>
      <sheetName val="сводная бюд роспись"/>
      <sheetName val="оценка ожидаемого исполнения"/>
    </sheetNames>
    <sheetDataSet>
      <sheetData sheetId="2">
        <row r="7">
          <cell r="C7" t="str">
            <v>Доходы, поступающие в порядке возмещения расходов, понесенных в связи с эксплуатацией имущества сельских поселений</v>
          </cell>
        </row>
        <row r="11">
          <cell r="C11" t="str">
            <v>Дотации бюджетам сельских поселений на выравнивание бюджетной обеспеченности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90" zoomScaleNormal="90" zoomScalePageLayoutView="0" workbookViewId="0" topLeftCell="A13">
      <selection activeCell="F4" sqref="F4"/>
    </sheetView>
  </sheetViews>
  <sheetFormatPr defaultColWidth="9.00390625" defaultRowHeight="12.75"/>
  <cols>
    <col min="1" max="1" width="12.375" style="0" customWidth="1"/>
    <col min="2" max="2" width="35.625" style="0" customWidth="1"/>
    <col min="3" max="3" width="56.875" style="0" customWidth="1"/>
    <col min="4" max="4" width="18.125" style="0" customWidth="1"/>
    <col min="5" max="5" width="19.25390625" style="0" customWidth="1"/>
    <col min="6" max="6" width="17.75390625" style="0" customWidth="1"/>
  </cols>
  <sheetData>
    <row r="1" spans="1:6" ht="117" customHeight="1">
      <c r="A1" s="16"/>
      <c r="B1" s="90"/>
      <c r="C1" s="94"/>
      <c r="D1" s="146" t="s">
        <v>165</v>
      </c>
      <c r="E1" s="146"/>
      <c r="F1" s="146"/>
    </row>
    <row r="2" spans="1:6" ht="57.75" customHeight="1">
      <c r="A2" s="144" t="s">
        <v>166</v>
      </c>
      <c r="B2" s="145"/>
      <c r="C2" s="145"/>
      <c r="D2" s="145"/>
      <c r="E2" s="145"/>
      <c r="F2" s="16"/>
    </row>
    <row r="3" spans="1:6" ht="18.75">
      <c r="A3" s="95"/>
      <c r="B3" s="96"/>
      <c r="C3" s="97"/>
      <c r="D3" s="97"/>
      <c r="E3" s="147" t="s">
        <v>39</v>
      </c>
      <c r="F3" s="147"/>
    </row>
    <row r="4" spans="1:6" ht="93" customHeight="1">
      <c r="A4" s="67" t="s">
        <v>126</v>
      </c>
      <c r="B4" s="67" t="s">
        <v>127</v>
      </c>
      <c r="C4" s="67" t="s">
        <v>128</v>
      </c>
      <c r="D4" s="67" t="s">
        <v>167</v>
      </c>
      <c r="E4" s="67" t="s">
        <v>168</v>
      </c>
      <c r="F4" s="63" t="s">
        <v>169</v>
      </c>
    </row>
    <row r="5" spans="1:6" ht="18.75">
      <c r="A5" s="17">
        <v>1</v>
      </c>
      <c r="B5" s="17">
        <v>2</v>
      </c>
      <c r="C5" s="69">
        <v>3</v>
      </c>
      <c r="D5" s="17">
        <v>4</v>
      </c>
      <c r="E5" s="17">
        <v>5</v>
      </c>
      <c r="F5" s="26">
        <v>6</v>
      </c>
    </row>
    <row r="6" spans="1:6" ht="59.25" customHeight="1">
      <c r="A6" s="26">
        <v>182</v>
      </c>
      <c r="B6" s="63" t="s">
        <v>129</v>
      </c>
      <c r="C6" s="64" t="s">
        <v>130</v>
      </c>
      <c r="D6" s="65">
        <f>D7+D13</f>
        <v>343.85699999999997</v>
      </c>
      <c r="E6" s="65">
        <f>E7+E13</f>
        <v>345.38</v>
      </c>
      <c r="F6" s="141">
        <f>E6/D6*100</f>
        <v>100.44291667757237</v>
      </c>
    </row>
    <row r="7" spans="1:6" ht="35.25" customHeight="1">
      <c r="A7" s="66"/>
      <c r="B7" s="67"/>
      <c r="C7" s="64" t="s">
        <v>131</v>
      </c>
      <c r="D7" s="65">
        <f>D8+D9</f>
        <v>163.45</v>
      </c>
      <c r="E7" s="65">
        <f>E8+E9</f>
        <v>164.97</v>
      </c>
      <c r="F7" s="141">
        <f aca="true" t="shared" si="0" ref="F7:F22">E7/D7*100</f>
        <v>100.92994799632915</v>
      </c>
    </row>
    <row r="8" spans="1:6" ht="36" customHeight="1">
      <c r="A8" s="17">
        <v>182</v>
      </c>
      <c r="B8" s="68" t="s">
        <v>132</v>
      </c>
      <c r="C8" s="69" t="s">
        <v>133</v>
      </c>
      <c r="D8" s="70">
        <v>37</v>
      </c>
      <c r="E8" s="70">
        <v>37.19</v>
      </c>
      <c r="F8" s="141">
        <f t="shared" si="0"/>
        <v>100.5135135135135</v>
      </c>
    </row>
    <row r="9" spans="1:6" ht="33" customHeight="1">
      <c r="A9" s="17">
        <v>182</v>
      </c>
      <c r="B9" s="17" t="s">
        <v>134</v>
      </c>
      <c r="C9" s="69" t="s">
        <v>135</v>
      </c>
      <c r="D9" s="70">
        <f>D10+D12+D11</f>
        <v>126.44999999999999</v>
      </c>
      <c r="E9" s="70">
        <v>127.78</v>
      </c>
      <c r="F9" s="141">
        <f t="shared" si="0"/>
        <v>101.05179913009094</v>
      </c>
    </row>
    <row r="10" spans="1:6" ht="36.75" customHeight="1">
      <c r="A10" s="17">
        <v>182</v>
      </c>
      <c r="B10" s="17" t="s">
        <v>136</v>
      </c>
      <c r="C10" s="69" t="s">
        <v>137</v>
      </c>
      <c r="D10" s="70">
        <v>4.25</v>
      </c>
      <c r="E10" s="70">
        <v>3.87</v>
      </c>
      <c r="F10" s="141">
        <f t="shared" si="0"/>
        <v>91.05882352941177</v>
      </c>
    </row>
    <row r="11" spans="1:6" ht="34.5" customHeight="1">
      <c r="A11" s="17">
        <v>182</v>
      </c>
      <c r="B11" s="17" t="s">
        <v>138</v>
      </c>
      <c r="C11" s="69" t="s">
        <v>139</v>
      </c>
      <c r="D11" s="70">
        <v>56.6</v>
      </c>
      <c r="E11" s="70">
        <v>58.37</v>
      </c>
      <c r="F11" s="141">
        <f t="shared" si="0"/>
        <v>103.12720848056536</v>
      </c>
    </row>
    <row r="12" spans="1:6" ht="33" customHeight="1">
      <c r="A12" s="17">
        <v>182</v>
      </c>
      <c r="B12" s="17" t="s">
        <v>140</v>
      </c>
      <c r="C12" s="69" t="s">
        <v>141</v>
      </c>
      <c r="D12" s="70">
        <v>65.6</v>
      </c>
      <c r="E12" s="70">
        <v>65.54</v>
      </c>
      <c r="F12" s="141">
        <f t="shared" si="0"/>
        <v>99.90853658536587</v>
      </c>
    </row>
    <row r="13" spans="1:6" ht="45.75" customHeight="1">
      <c r="A13" s="17"/>
      <c r="B13" s="17"/>
      <c r="C13" s="64" t="s">
        <v>142</v>
      </c>
      <c r="D13" s="65">
        <f>D14+D15</f>
        <v>180.40699999999998</v>
      </c>
      <c r="E13" s="65">
        <f>E14+E15</f>
        <v>180.41</v>
      </c>
      <c r="F13" s="141">
        <f t="shared" si="0"/>
        <v>100.00166290664998</v>
      </c>
    </row>
    <row r="14" spans="1:6" ht="72.75" customHeight="1">
      <c r="A14" s="17">
        <v>801</v>
      </c>
      <c r="B14" s="17" t="s">
        <v>143</v>
      </c>
      <c r="C14" s="69" t="str">
        <f>'[1]3'!C7</f>
        <v>Доходы, поступающие в порядке возмещения расходов, понесенных в связи с эксплуатацией имущества сельских поселений</v>
      </c>
      <c r="D14" s="70">
        <v>162.07</v>
      </c>
      <c r="E14" s="70">
        <v>162.07</v>
      </c>
      <c r="F14" s="141">
        <f t="shared" si="0"/>
        <v>100</v>
      </c>
    </row>
    <row r="15" spans="1:6" ht="72.75" customHeight="1">
      <c r="A15" s="17">
        <v>801</v>
      </c>
      <c r="B15" s="17" t="s">
        <v>158</v>
      </c>
      <c r="C15" s="69" t="s">
        <v>159</v>
      </c>
      <c r="D15" s="70">
        <v>18.337</v>
      </c>
      <c r="E15" s="70">
        <v>18.34</v>
      </c>
      <c r="F15" s="141">
        <f t="shared" si="0"/>
        <v>100.01636036429078</v>
      </c>
    </row>
    <row r="16" spans="1:6" ht="46.5" customHeight="1">
      <c r="A16" s="67">
        <v>801</v>
      </c>
      <c r="B16" s="67" t="s">
        <v>144</v>
      </c>
      <c r="C16" s="64" t="s">
        <v>145</v>
      </c>
      <c r="D16" s="65">
        <f>D17</f>
        <v>2728.13</v>
      </c>
      <c r="E16" s="65">
        <f>E17</f>
        <v>2728.13</v>
      </c>
      <c r="F16" s="141">
        <f t="shared" si="0"/>
        <v>100</v>
      </c>
    </row>
    <row r="17" spans="1:6" ht="56.25" customHeight="1">
      <c r="A17" s="17">
        <v>801</v>
      </c>
      <c r="B17" s="17" t="s">
        <v>146</v>
      </c>
      <c r="C17" s="69" t="s">
        <v>147</v>
      </c>
      <c r="D17" s="70">
        <f>D18+D21+D19+D20</f>
        <v>2728.13</v>
      </c>
      <c r="E17" s="70">
        <f>E18+E21+E19+E20</f>
        <v>2728.13</v>
      </c>
      <c r="F17" s="141">
        <f t="shared" si="0"/>
        <v>100</v>
      </c>
    </row>
    <row r="18" spans="1:6" ht="84.75" customHeight="1">
      <c r="A18" s="17">
        <v>801</v>
      </c>
      <c r="B18" s="17" t="s">
        <v>148</v>
      </c>
      <c r="C18" s="69" t="str">
        <f>'[1]3'!C11</f>
        <v>Дотации бюджетам сельских поселений на выравнивание бюджетной обеспеченности</v>
      </c>
      <c r="D18" s="70">
        <v>1571.2</v>
      </c>
      <c r="E18" s="70">
        <v>1571.2</v>
      </c>
      <c r="F18" s="141">
        <f t="shared" si="0"/>
        <v>100</v>
      </c>
    </row>
    <row r="19" spans="1:6" ht="59.25" customHeight="1">
      <c r="A19" s="17">
        <v>801</v>
      </c>
      <c r="B19" s="17" t="s">
        <v>149</v>
      </c>
      <c r="C19" s="69" t="s">
        <v>150</v>
      </c>
      <c r="D19" s="70">
        <v>377.78</v>
      </c>
      <c r="E19" s="70">
        <v>377.78</v>
      </c>
      <c r="F19" s="141">
        <f t="shared" si="0"/>
        <v>100</v>
      </c>
    </row>
    <row r="20" spans="1:6" ht="45.75" customHeight="1">
      <c r="A20" s="17">
        <v>801</v>
      </c>
      <c r="B20" s="17" t="s">
        <v>151</v>
      </c>
      <c r="C20" s="69" t="s">
        <v>152</v>
      </c>
      <c r="D20" s="70">
        <v>710.35</v>
      </c>
      <c r="E20" s="70">
        <v>710.35</v>
      </c>
      <c r="F20" s="141">
        <f t="shared" si="0"/>
        <v>100</v>
      </c>
    </row>
    <row r="21" spans="1:6" ht="75.75" customHeight="1">
      <c r="A21" s="17">
        <v>801</v>
      </c>
      <c r="B21" s="17" t="s">
        <v>153</v>
      </c>
      <c r="C21" s="69" t="s">
        <v>154</v>
      </c>
      <c r="D21" s="70">
        <v>68.8</v>
      </c>
      <c r="E21" s="70">
        <v>68.8</v>
      </c>
      <c r="F21" s="141">
        <f t="shared" si="0"/>
        <v>100</v>
      </c>
    </row>
    <row r="22" spans="1:6" ht="18.75">
      <c r="A22" s="67"/>
      <c r="B22" s="67"/>
      <c r="C22" s="64" t="s">
        <v>155</v>
      </c>
      <c r="D22" s="65">
        <f>D6+D16</f>
        <v>3071.987</v>
      </c>
      <c r="E22" s="65">
        <f>E6+E16</f>
        <v>3073.51</v>
      </c>
      <c r="F22" s="141">
        <f t="shared" si="0"/>
        <v>100.0495770327153</v>
      </c>
    </row>
    <row r="23" spans="1:6" ht="18.75">
      <c r="A23" s="71"/>
      <c r="B23" s="72"/>
      <c r="C23" s="73"/>
      <c r="D23" s="73"/>
      <c r="E23" s="72"/>
      <c r="F23" s="16"/>
    </row>
  </sheetData>
  <sheetProtection/>
  <mergeCells count="3">
    <mergeCell ref="A2:E2"/>
    <mergeCell ref="D1:F1"/>
    <mergeCell ref="E3:F3"/>
  </mergeCells>
  <printOptions/>
  <pageMargins left="0.7" right="0.7" top="0.75" bottom="0.75" header="0.3" footer="0.3"/>
  <pageSetup fitToHeight="0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90" zoomScaleNormal="90" zoomScalePageLayoutView="0" workbookViewId="0" topLeftCell="A17">
      <selection activeCell="E10" sqref="E10"/>
    </sheetView>
  </sheetViews>
  <sheetFormatPr defaultColWidth="9.00390625" defaultRowHeight="12.75"/>
  <cols>
    <col min="1" max="1" width="12.375" style="0" customWidth="1"/>
    <col min="2" max="2" width="35.625" style="0" customWidth="1"/>
    <col min="3" max="3" width="56.875" style="0" customWidth="1"/>
    <col min="4" max="4" width="18.125" style="0" customWidth="1"/>
    <col min="5" max="5" width="19.25390625" style="0" customWidth="1"/>
    <col min="6" max="6" width="19.125" style="0" customWidth="1"/>
  </cols>
  <sheetData>
    <row r="1" spans="1:6" ht="117" customHeight="1">
      <c r="A1" s="16"/>
      <c r="B1" s="90"/>
      <c r="C1" s="94"/>
      <c r="D1" s="146" t="s">
        <v>170</v>
      </c>
      <c r="E1" s="146"/>
      <c r="F1" s="146"/>
    </row>
    <row r="2" spans="1:6" ht="57.75" customHeight="1">
      <c r="A2" s="144" t="s">
        <v>171</v>
      </c>
      <c r="B2" s="145"/>
      <c r="C2" s="145"/>
      <c r="D2" s="145"/>
      <c r="E2" s="145"/>
      <c r="F2" s="16"/>
    </row>
    <row r="3" spans="1:6" ht="18.75">
      <c r="A3" s="95"/>
      <c r="B3" s="96"/>
      <c r="C3" s="97"/>
      <c r="D3" s="97"/>
      <c r="E3" s="147" t="s">
        <v>39</v>
      </c>
      <c r="F3" s="147"/>
    </row>
    <row r="4" spans="1:6" ht="93" customHeight="1">
      <c r="A4" s="67" t="s">
        <v>126</v>
      </c>
      <c r="B4" s="67" t="s">
        <v>127</v>
      </c>
      <c r="C4" s="67" t="s">
        <v>128</v>
      </c>
      <c r="D4" s="67" t="s">
        <v>167</v>
      </c>
      <c r="E4" s="67" t="s">
        <v>168</v>
      </c>
      <c r="F4" s="98" t="s">
        <v>169</v>
      </c>
    </row>
    <row r="5" spans="1:6" ht="18.75">
      <c r="A5" s="17">
        <v>1</v>
      </c>
      <c r="B5" s="17">
        <v>2</v>
      </c>
      <c r="C5" s="69">
        <v>3</v>
      </c>
      <c r="D5" s="17">
        <v>4</v>
      </c>
      <c r="E5" s="17">
        <v>5</v>
      </c>
      <c r="F5" s="26">
        <v>6</v>
      </c>
    </row>
    <row r="6" spans="1:6" ht="59.25" customHeight="1">
      <c r="A6" s="26">
        <v>182</v>
      </c>
      <c r="B6" s="63" t="s">
        <v>129</v>
      </c>
      <c r="C6" s="64" t="s">
        <v>130</v>
      </c>
      <c r="D6" s="65">
        <f>D7+D13</f>
        <v>343.85699999999997</v>
      </c>
      <c r="E6" s="65">
        <f>1!E6</f>
        <v>345.38</v>
      </c>
      <c r="F6" s="141">
        <f>E6/D6*100</f>
        <v>100.44291667757237</v>
      </c>
    </row>
    <row r="7" spans="1:6" ht="35.25" customHeight="1">
      <c r="A7" s="66"/>
      <c r="B7" s="67"/>
      <c r="C7" s="64" t="s">
        <v>131</v>
      </c>
      <c r="D7" s="65">
        <f>D8+D9</f>
        <v>163.45</v>
      </c>
      <c r="E7" s="65">
        <f>1!E7</f>
        <v>164.97</v>
      </c>
      <c r="F7" s="141">
        <f aca="true" t="shared" si="0" ref="F7:F22">E7/D7*100</f>
        <v>100.92994799632915</v>
      </c>
    </row>
    <row r="8" spans="1:6" ht="36" customHeight="1">
      <c r="A8" s="17">
        <v>182</v>
      </c>
      <c r="B8" s="68" t="s">
        <v>132</v>
      </c>
      <c r="C8" s="69" t="s">
        <v>133</v>
      </c>
      <c r="D8" s="70">
        <v>37</v>
      </c>
      <c r="E8" s="65">
        <f>1!E8</f>
        <v>37.19</v>
      </c>
      <c r="F8" s="141">
        <f t="shared" si="0"/>
        <v>100.5135135135135</v>
      </c>
    </row>
    <row r="9" spans="1:6" ht="33" customHeight="1">
      <c r="A9" s="17">
        <v>182</v>
      </c>
      <c r="B9" s="17" t="s">
        <v>134</v>
      </c>
      <c r="C9" s="69" t="s">
        <v>135</v>
      </c>
      <c r="D9" s="70">
        <f>D10+D12+D11</f>
        <v>126.44999999999999</v>
      </c>
      <c r="E9" s="65">
        <f>1!E9</f>
        <v>127.78</v>
      </c>
      <c r="F9" s="141">
        <f t="shared" si="0"/>
        <v>101.05179913009094</v>
      </c>
    </row>
    <row r="10" spans="1:6" ht="36.75" customHeight="1">
      <c r="A10" s="17">
        <v>182</v>
      </c>
      <c r="B10" s="17" t="s">
        <v>136</v>
      </c>
      <c r="C10" s="69" t="s">
        <v>137</v>
      </c>
      <c r="D10" s="70">
        <v>4.25</v>
      </c>
      <c r="E10" s="65">
        <f>1!E10</f>
        <v>3.87</v>
      </c>
      <c r="F10" s="141">
        <f t="shared" si="0"/>
        <v>91.05882352941177</v>
      </c>
    </row>
    <row r="11" spans="1:6" ht="34.5" customHeight="1">
      <c r="A11" s="17">
        <v>182</v>
      </c>
      <c r="B11" s="17" t="s">
        <v>138</v>
      </c>
      <c r="C11" s="69" t="s">
        <v>139</v>
      </c>
      <c r="D11" s="70">
        <v>56.6</v>
      </c>
      <c r="E11" s="65">
        <f>1!E11</f>
        <v>58.37</v>
      </c>
      <c r="F11" s="141">
        <f t="shared" si="0"/>
        <v>103.12720848056536</v>
      </c>
    </row>
    <row r="12" spans="1:6" ht="33" customHeight="1">
      <c r="A12" s="17">
        <v>182</v>
      </c>
      <c r="B12" s="17" t="s">
        <v>140</v>
      </c>
      <c r="C12" s="69" t="s">
        <v>141</v>
      </c>
      <c r="D12" s="70">
        <v>65.6</v>
      </c>
      <c r="E12" s="65">
        <f>1!E12</f>
        <v>65.54</v>
      </c>
      <c r="F12" s="141">
        <f t="shared" si="0"/>
        <v>99.90853658536587</v>
      </c>
    </row>
    <row r="13" spans="1:6" ht="45.75" customHeight="1">
      <c r="A13" s="17"/>
      <c r="B13" s="17"/>
      <c r="C13" s="64" t="s">
        <v>142</v>
      </c>
      <c r="D13" s="65">
        <f>D14+D15</f>
        <v>180.40699999999998</v>
      </c>
      <c r="E13" s="65">
        <f>1!E13</f>
        <v>180.41</v>
      </c>
      <c r="F13" s="141">
        <f t="shared" si="0"/>
        <v>100.00166290664998</v>
      </c>
    </row>
    <row r="14" spans="1:6" ht="72.75" customHeight="1">
      <c r="A14" s="17">
        <v>801</v>
      </c>
      <c r="B14" s="17" t="s">
        <v>143</v>
      </c>
      <c r="C14" s="69" t="str">
        <f>'[1]3'!C7</f>
        <v>Доходы, поступающие в порядке возмещения расходов, понесенных в связи с эксплуатацией имущества сельских поселений</v>
      </c>
      <c r="D14" s="70">
        <v>162.07</v>
      </c>
      <c r="E14" s="65">
        <f>1!E14</f>
        <v>162.07</v>
      </c>
      <c r="F14" s="141">
        <f t="shared" si="0"/>
        <v>100</v>
      </c>
    </row>
    <row r="15" spans="1:6" ht="72.75" customHeight="1">
      <c r="A15" s="17">
        <v>801</v>
      </c>
      <c r="B15" s="17" t="s">
        <v>158</v>
      </c>
      <c r="C15" s="69" t="s">
        <v>159</v>
      </c>
      <c r="D15" s="70">
        <v>18.337</v>
      </c>
      <c r="E15" s="65">
        <f>1!E15</f>
        <v>18.34</v>
      </c>
      <c r="F15" s="141">
        <f t="shared" si="0"/>
        <v>100.01636036429078</v>
      </c>
    </row>
    <row r="16" spans="1:6" ht="46.5" customHeight="1">
      <c r="A16" s="67">
        <v>801</v>
      </c>
      <c r="B16" s="67" t="s">
        <v>144</v>
      </c>
      <c r="C16" s="64" t="s">
        <v>145</v>
      </c>
      <c r="D16" s="65">
        <f>D17</f>
        <v>2728.13</v>
      </c>
      <c r="E16" s="65">
        <f>1!E16</f>
        <v>2728.13</v>
      </c>
      <c r="F16" s="141">
        <f t="shared" si="0"/>
        <v>100</v>
      </c>
    </row>
    <row r="17" spans="1:6" ht="56.25" customHeight="1">
      <c r="A17" s="17">
        <v>801</v>
      </c>
      <c r="B17" s="17" t="s">
        <v>146</v>
      </c>
      <c r="C17" s="69" t="s">
        <v>147</v>
      </c>
      <c r="D17" s="70">
        <f>D18+D21+D19+D20</f>
        <v>2728.13</v>
      </c>
      <c r="E17" s="65">
        <f>1!E17</f>
        <v>2728.13</v>
      </c>
      <c r="F17" s="141">
        <f t="shared" si="0"/>
        <v>100</v>
      </c>
    </row>
    <row r="18" spans="1:6" ht="84.75" customHeight="1">
      <c r="A18" s="17">
        <v>801</v>
      </c>
      <c r="B18" s="17" t="s">
        <v>148</v>
      </c>
      <c r="C18" s="69" t="str">
        <f>'[1]3'!C11</f>
        <v>Дотации бюджетам сельских поселений на выравнивание бюджетной обеспеченности</v>
      </c>
      <c r="D18" s="70">
        <v>1571.2</v>
      </c>
      <c r="E18" s="65">
        <f>1!E18</f>
        <v>1571.2</v>
      </c>
      <c r="F18" s="141">
        <f t="shared" si="0"/>
        <v>100</v>
      </c>
    </row>
    <row r="19" spans="1:6" ht="59.25" customHeight="1">
      <c r="A19" s="17">
        <v>801</v>
      </c>
      <c r="B19" s="17" t="s">
        <v>149</v>
      </c>
      <c r="C19" s="69" t="s">
        <v>150</v>
      </c>
      <c r="D19" s="70">
        <v>377.78</v>
      </c>
      <c r="E19" s="65">
        <f>1!E19</f>
        <v>377.78</v>
      </c>
      <c r="F19" s="141">
        <f t="shared" si="0"/>
        <v>100</v>
      </c>
    </row>
    <row r="20" spans="1:6" ht="45.75" customHeight="1">
      <c r="A20" s="17">
        <v>801</v>
      </c>
      <c r="B20" s="17" t="s">
        <v>151</v>
      </c>
      <c r="C20" s="69" t="s">
        <v>152</v>
      </c>
      <c r="D20" s="70">
        <v>710.35</v>
      </c>
      <c r="E20" s="65">
        <f>1!E20</f>
        <v>710.35</v>
      </c>
      <c r="F20" s="141">
        <f t="shared" si="0"/>
        <v>100</v>
      </c>
    </row>
    <row r="21" spans="1:6" ht="75.75" customHeight="1">
      <c r="A21" s="17">
        <v>801</v>
      </c>
      <c r="B21" s="17" t="s">
        <v>153</v>
      </c>
      <c r="C21" s="69" t="s">
        <v>154</v>
      </c>
      <c r="D21" s="70">
        <v>68.8</v>
      </c>
      <c r="E21" s="65">
        <f>1!E21</f>
        <v>68.8</v>
      </c>
      <c r="F21" s="141">
        <f t="shared" si="0"/>
        <v>100</v>
      </c>
    </row>
    <row r="22" spans="1:6" ht="18.75">
      <c r="A22" s="67"/>
      <c r="B22" s="67"/>
      <c r="C22" s="64" t="s">
        <v>155</v>
      </c>
      <c r="D22" s="65">
        <f>D6+D16</f>
        <v>3071.987</v>
      </c>
      <c r="E22" s="65">
        <f>1!E22</f>
        <v>3073.51</v>
      </c>
      <c r="F22" s="141">
        <f t="shared" si="0"/>
        <v>100.0495770327153</v>
      </c>
    </row>
    <row r="23" spans="1:6" ht="18.75">
      <c r="A23" s="71"/>
      <c r="B23" s="72"/>
      <c r="C23" s="73"/>
      <c r="D23" s="73"/>
      <c r="E23" s="72"/>
      <c r="F23" s="16"/>
    </row>
  </sheetData>
  <sheetProtection/>
  <mergeCells count="3">
    <mergeCell ref="D1:F1"/>
    <mergeCell ref="A2:E2"/>
    <mergeCell ref="E3:F3"/>
  </mergeCells>
  <printOptions/>
  <pageMargins left="0.7" right="0.7" top="0.75" bottom="0.75" header="0.3" footer="0.3"/>
  <pageSetup fitToHeight="0" fitToWidth="1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80" zoomScaleNormal="80" zoomScaleSheetLayoutView="100" zoomScalePageLayoutView="0" workbookViewId="0" topLeftCell="A10">
      <selection activeCell="A14" sqref="A14"/>
    </sheetView>
  </sheetViews>
  <sheetFormatPr defaultColWidth="9.00390625" defaultRowHeight="12.75"/>
  <cols>
    <col min="1" max="1" width="89.00390625" style="5" customWidth="1"/>
    <col min="2" max="2" width="13.625" style="2" customWidth="1"/>
    <col min="3" max="3" width="15.875" style="4" customWidth="1"/>
    <col min="4" max="4" width="17.25390625" style="1" customWidth="1"/>
    <col min="5" max="5" width="18.625" style="0" customWidth="1"/>
  </cols>
  <sheetData>
    <row r="1" spans="1:6" ht="93.75" customHeight="1">
      <c r="A1" s="20"/>
      <c r="B1" s="150" t="s">
        <v>173</v>
      </c>
      <c r="C1" s="150"/>
      <c r="D1" s="150"/>
      <c r="E1" s="150"/>
      <c r="F1" s="16"/>
    </row>
    <row r="2" spans="1:6" ht="20.25" customHeight="1">
      <c r="A2" s="20"/>
      <c r="B2" s="92"/>
      <c r="C2" s="20"/>
      <c r="D2" s="20"/>
      <c r="E2" s="16"/>
      <c r="F2" s="16"/>
    </row>
    <row r="3" spans="1:6" ht="64.5" customHeight="1">
      <c r="A3" s="148" t="s">
        <v>172</v>
      </c>
      <c r="B3" s="148"/>
      <c r="C3" s="148"/>
      <c r="D3" s="148"/>
      <c r="E3" s="74"/>
      <c r="F3" s="75"/>
    </row>
    <row r="4" spans="1:6" s="6" customFormat="1" ht="18.75">
      <c r="A4" s="74"/>
      <c r="B4" s="93"/>
      <c r="C4" s="74"/>
      <c r="D4" s="149" t="s">
        <v>39</v>
      </c>
      <c r="E4" s="149"/>
      <c r="F4" s="75"/>
    </row>
    <row r="5" spans="1:6" s="24" customFormat="1" ht="72" customHeight="1">
      <c r="A5" s="17" t="s">
        <v>12</v>
      </c>
      <c r="B5" s="17" t="s">
        <v>41</v>
      </c>
      <c r="C5" s="17" t="s">
        <v>167</v>
      </c>
      <c r="D5" s="17" t="s">
        <v>168</v>
      </c>
      <c r="E5" s="17" t="s">
        <v>169</v>
      </c>
      <c r="F5" s="90"/>
    </row>
    <row r="6" spans="1:6" s="24" customFormat="1" ht="18.75">
      <c r="A6" s="17">
        <v>1</v>
      </c>
      <c r="B6" s="23">
        <v>2</v>
      </c>
      <c r="C6" s="17">
        <v>3</v>
      </c>
      <c r="D6" s="17">
        <v>4</v>
      </c>
      <c r="E6" s="17">
        <v>5</v>
      </c>
      <c r="F6" s="90"/>
    </row>
    <row r="7" spans="1:6" s="15" customFormat="1" ht="18.75">
      <c r="A7" s="37" t="s">
        <v>11</v>
      </c>
      <c r="B7" s="38" t="s">
        <v>19</v>
      </c>
      <c r="C7" s="42">
        <v>2069.59</v>
      </c>
      <c r="D7" s="42">
        <f>D8+D9+D10+D11</f>
        <v>2050.59</v>
      </c>
      <c r="E7" s="141">
        <f>D7/C7*100</f>
        <v>99.08194376663977</v>
      </c>
      <c r="F7" s="16"/>
    </row>
    <row r="8" spans="1:6" s="15" customFormat="1" ht="37.5">
      <c r="A8" s="18" t="s">
        <v>10</v>
      </c>
      <c r="B8" s="19" t="s">
        <v>38</v>
      </c>
      <c r="C8" s="43">
        <v>381.27</v>
      </c>
      <c r="D8" s="43">
        <v>381.27</v>
      </c>
      <c r="E8" s="141">
        <f aca="true" t="shared" si="0" ref="E8:E27">D8/C8*100</f>
        <v>100</v>
      </c>
      <c r="F8" s="16"/>
    </row>
    <row r="9" spans="1:6" s="15" customFormat="1" ht="56.25">
      <c r="A9" s="18" t="s">
        <v>9</v>
      </c>
      <c r="B9" s="19" t="s">
        <v>20</v>
      </c>
      <c r="C9" s="43">
        <v>1624.72</v>
      </c>
      <c r="D9" s="43">
        <v>1605.72</v>
      </c>
      <c r="E9" s="141">
        <f t="shared" si="0"/>
        <v>98.83056772859324</v>
      </c>
      <c r="F9" s="16"/>
    </row>
    <row r="10" spans="1:6" s="15" customFormat="1" ht="37.5">
      <c r="A10" s="18" t="s">
        <v>8</v>
      </c>
      <c r="B10" s="19" t="s">
        <v>21</v>
      </c>
      <c r="C10" s="26">
        <v>0.3</v>
      </c>
      <c r="D10" s="26">
        <v>0.3</v>
      </c>
      <c r="E10" s="141">
        <f t="shared" si="0"/>
        <v>100</v>
      </c>
      <c r="F10" s="16"/>
    </row>
    <row r="11" spans="1:6" s="15" customFormat="1" ht="18.75">
      <c r="A11" s="18" t="s">
        <v>7</v>
      </c>
      <c r="B11" s="19" t="s">
        <v>22</v>
      </c>
      <c r="C11" s="43">
        <v>63.3</v>
      </c>
      <c r="D11" s="43">
        <v>63.3</v>
      </c>
      <c r="E11" s="141">
        <f t="shared" si="0"/>
        <v>100</v>
      </c>
      <c r="F11" s="16"/>
    </row>
    <row r="12" spans="1:6" s="15" customFormat="1" ht="18.75">
      <c r="A12" s="18" t="s">
        <v>6</v>
      </c>
      <c r="B12" s="19" t="s">
        <v>23</v>
      </c>
      <c r="C12" s="43">
        <v>0</v>
      </c>
      <c r="D12" s="43">
        <v>0</v>
      </c>
      <c r="E12" s="141"/>
      <c r="F12" s="16"/>
    </row>
    <row r="13" spans="1:6" s="15" customFormat="1" ht="18.75">
      <c r="A13" s="37" t="s">
        <v>5</v>
      </c>
      <c r="B13" s="38" t="s">
        <v>24</v>
      </c>
      <c r="C13" s="39">
        <v>68.8</v>
      </c>
      <c r="D13" s="39">
        <v>68.8</v>
      </c>
      <c r="E13" s="141">
        <f t="shared" si="0"/>
        <v>100</v>
      </c>
      <c r="F13" s="16"/>
    </row>
    <row r="14" spans="1:6" s="15" customFormat="1" ht="18.75">
      <c r="A14" s="18" t="s">
        <v>25</v>
      </c>
      <c r="B14" s="19" t="s">
        <v>26</v>
      </c>
      <c r="C14" s="26">
        <v>68.8</v>
      </c>
      <c r="D14" s="26">
        <v>68.8</v>
      </c>
      <c r="E14" s="141">
        <f t="shared" si="0"/>
        <v>100</v>
      </c>
      <c r="F14" s="16"/>
    </row>
    <row r="15" spans="1:6" s="15" customFormat="1" ht="37.5">
      <c r="A15" s="37" t="s">
        <v>4</v>
      </c>
      <c r="B15" s="38" t="s">
        <v>27</v>
      </c>
      <c r="C15" s="42">
        <v>51.4</v>
      </c>
      <c r="D15" s="42">
        <v>51.4</v>
      </c>
      <c r="E15" s="141">
        <f t="shared" si="0"/>
        <v>100</v>
      </c>
      <c r="F15" s="16"/>
    </row>
    <row r="16" spans="1:6" s="15" customFormat="1" ht="37.5">
      <c r="A16" s="18" t="s">
        <v>164</v>
      </c>
      <c r="B16" s="19" t="s">
        <v>28</v>
      </c>
      <c r="C16" s="43">
        <v>51.4</v>
      </c>
      <c r="D16" s="43">
        <v>51.4</v>
      </c>
      <c r="E16" s="141">
        <f t="shared" si="0"/>
        <v>100</v>
      </c>
      <c r="F16" s="16"/>
    </row>
    <row r="17" spans="1:6" s="15" customFormat="1" ht="18.75">
      <c r="A17" s="37" t="s">
        <v>80</v>
      </c>
      <c r="B17" s="38" t="s">
        <v>81</v>
      </c>
      <c r="C17" s="42">
        <v>541.27</v>
      </c>
      <c r="D17" s="42">
        <f>D18+D19</f>
        <v>418.67</v>
      </c>
      <c r="E17" s="141">
        <f t="shared" si="0"/>
        <v>77.34956675965785</v>
      </c>
      <c r="F17" s="16"/>
    </row>
    <row r="18" spans="1:6" s="15" customFormat="1" ht="27" customHeight="1">
      <c r="A18" s="18" t="s">
        <v>108</v>
      </c>
      <c r="B18" s="19" t="s">
        <v>79</v>
      </c>
      <c r="C18" s="43">
        <v>541.0699999999999</v>
      </c>
      <c r="D18" s="43">
        <v>418.47</v>
      </c>
      <c r="E18" s="141">
        <f t="shared" si="0"/>
        <v>77.34119430018298</v>
      </c>
      <c r="F18" s="16"/>
    </row>
    <row r="19" spans="1:6" s="15" customFormat="1" ht="28.5" customHeight="1">
      <c r="A19" s="18" t="s">
        <v>97</v>
      </c>
      <c r="B19" s="19" t="s">
        <v>100</v>
      </c>
      <c r="C19" s="43">
        <v>0.2</v>
      </c>
      <c r="D19" s="43">
        <v>0.2</v>
      </c>
      <c r="E19" s="141">
        <f t="shared" si="0"/>
        <v>100</v>
      </c>
      <c r="F19" s="16"/>
    </row>
    <row r="20" spans="1:6" s="15" customFormat="1" ht="18.75">
      <c r="A20" s="37" t="s">
        <v>3</v>
      </c>
      <c r="B20" s="38" t="s">
        <v>29</v>
      </c>
      <c r="C20" s="39">
        <v>7.37</v>
      </c>
      <c r="D20" s="39">
        <v>7.37</v>
      </c>
      <c r="E20" s="141">
        <f t="shared" si="0"/>
        <v>100</v>
      </c>
      <c r="F20" s="16"/>
    </row>
    <row r="21" spans="1:6" s="15" customFormat="1" ht="18.75">
      <c r="A21" s="18" t="s">
        <v>2</v>
      </c>
      <c r="B21" s="19" t="s">
        <v>30</v>
      </c>
      <c r="C21" s="43">
        <v>7.37</v>
      </c>
      <c r="D21" s="43">
        <v>7.37</v>
      </c>
      <c r="E21" s="141">
        <f t="shared" si="0"/>
        <v>100</v>
      </c>
      <c r="F21" s="16"/>
    </row>
    <row r="22" spans="1:6" s="15" customFormat="1" ht="18.75">
      <c r="A22" s="18" t="s">
        <v>1</v>
      </c>
      <c r="B22" s="19" t="s">
        <v>31</v>
      </c>
      <c r="C22" s="26"/>
      <c r="D22" s="26"/>
      <c r="E22" s="141"/>
      <c r="F22" s="16"/>
    </row>
    <row r="23" spans="1:6" s="44" customFormat="1" ht="18.75">
      <c r="A23" s="37" t="s">
        <v>32</v>
      </c>
      <c r="B23" s="38" t="s">
        <v>33</v>
      </c>
      <c r="C23" s="42">
        <v>244.57999999999998</v>
      </c>
      <c r="D23" s="42">
        <v>244.58</v>
      </c>
      <c r="E23" s="141">
        <f t="shared" si="0"/>
        <v>100.00000000000003</v>
      </c>
      <c r="F23" s="91"/>
    </row>
    <row r="24" spans="1:6" s="15" customFormat="1" ht="18.75">
      <c r="A24" s="18" t="s">
        <v>34</v>
      </c>
      <c r="B24" s="19" t="s">
        <v>35</v>
      </c>
      <c r="C24" s="26"/>
      <c r="D24" s="26"/>
      <c r="E24" s="141"/>
      <c r="F24" s="16"/>
    </row>
    <row r="25" spans="1:6" s="15" customFormat="1" ht="18.75">
      <c r="A25" s="18" t="s">
        <v>36</v>
      </c>
      <c r="B25" s="19" t="s">
        <v>37</v>
      </c>
      <c r="C25" s="43">
        <v>244.57999999999998</v>
      </c>
      <c r="D25" s="43">
        <v>244.58</v>
      </c>
      <c r="E25" s="141">
        <f t="shared" si="0"/>
        <v>100.00000000000003</v>
      </c>
      <c r="F25" s="16"/>
    </row>
    <row r="26" spans="1:6" s="15" customFormat="1" ht="18.75">
      <c r="A26" s="18" t="s">
        <v>72</v>
      </c>
      <c r="B26" s="19" t="s">
        <v>120</v>
      </c>
      <c r="C26" s="26">
        <v>0</v>
      </c>
      <c r="D26" s="26"/>
      <c r="E26" s="141"/>
      <c r="F26" s="16"/>
    </row>
    <row r="27" spans="1:6" s="15" customFormat="1" ht="26.25" customHeight="1">
      <c r="A27" s="40" t="s">
        <v>0</v>
      </c>
      <c r="B27" s="41"/>
      <c r="C27" s="42">
        <v>2983.02</v>
      </c>
      <c r="D27" s="42">
        <f>D7+D13+D15+D17+D20+D23</f>
        <v>2841.4100000000003</v>
      </c>
      <c r="E27" s="141">
        <f t="shared" si="0"/>
        <v>95.25279750051962</v>
      </c>
      <c r="F27" s="16"/>
    </row>
    <row r="28" spans="1:6" s="15" customFormat="1" ht="18.75">
      <c r="A28" s="20"/>
      <c r="B28" s="21"/>
      <c r="C28" s="22"/>
      <c r="D28" s="16"/>
      <c r="E28" s="16"/>
      <c r="F28" s="16"/>
    </row>
    <row r="29" spans="1:4" s="15" customFormat="1" ht="18.75">
      <c r="A29" s="20"/>
      <c r="B29" s="21"/>
      <c r="C29" s="22"/>
      <c r="D29" s="16"/>
    </row>
    <row r="30" spans="1:4" s="15" customFormat="1" ht="18.75">
      <c r="A30" s="20"/>
      <c r="B30" s="21"/>
      <c r="C30" s="22"/>
      <c r="D30" s="16"/>
    </row>
    <row r="31" spans="1:4" s="15" customFormat="1" ht="18.75">
      <c r="A31" s="20"/>
      <c r="B31" s="21"/>
      <c r="C31" s="22"/>
      <c r="D31" s="16"/>
    </row>
    <row r="32" spans="1:4" s="15" customFormat="1" ht="18.75">
      <c r="A32" s="20"/>
      <c r="B32" s="21"/>
      <c r="C32" s="22"/>
      <c r="D32" s="16"/>
    </row>
    <row r="33" spans="1:4" s="15" customFormat="1" ht="18.75">
      <c r="A33" s="20"/>
      <c r="B33" s="21"/>
      <c r="C33" s="22"/>
      <c r="D33" s="16"/>
    </row>
    <row r="34" spans="1:4" s="15" customFormat="1" ht="18.75">
      <c r="A34" s="20"/>
      <c r="B34" s="21"/>
      <c r="C34" s="22"/>
      <c r="D34" s="16"/>
    </row>
    <row r="35" spans="1:4" s="15" customFormat="1" ht="18.75">
      <c r="A35" s="20"/>
      <c r="B35" s="21"/>
      <c r="C35" s="22"/>
      <c r="D35" s="16"/>
    </row>
    <row r="36" spans="1:4" s="15" customFormat="1" ht="18.75">
      <c r="A36" s="20"/>
      <c r="B36" s="21"/>
      <c r="C36" s="22"/>
      <c r="D36" s="16"/>
    </row>
    <row r="37" spans="1:4" s="15" customFormat="1" ht="18.75">
      <c r="A37" s="20"/>
      <c r="B37" s="21"/>
      <c r="C37" s="22"/>
      <c r="D37" s="16"/>
    </row>
    <row r="38" spans="1:4" s="15" customFormat="1" ht="18.75">
      <c r="A38" s="20"/>
      <c r="B38" s="21"/>
      <c r="C38" s="22"/>
      <c r="D38" s="16"/>
    </row>
    <row r="39" spans="1:4" s="15" customFormat="1" ht="18.75">
      <c r="A39" s="20"/>
      <c r="B39" s="21"/>
      <c r="C39" s="22"/>
      <c r="D39" s="16"/>
    </row>
    <row r="40" spans="1:4" s="15" customFormat="1" ht="18.75">
      <c r="A40" s="20"/>
      <c r="B40" s="21"/>
      <c r="C40" s="22"/>
      <c r="D40" s="16"/>
    </row>
    <row r="41" spans="1:4" s="15" customFormat="1" ht="18.75">
      <c r="A41" s="20"/>
      <c r="B41" s="21"/>
      <c r="C41" s="22"/>
      <c r="D41" s="16"/>
    </row>
    <row r="42" spans="1:4" s="15" customFormat="1" ht="18.75">
      <c r="A42" s="20"/>
      <c r="B42" s="21"/>
      <c r="C42" s="22"/>
      <c r="D42" s="16"/>
    </row>
    <row r="43" spans="1:4" s="15" customFormat="1" ht="18.75">
      <c r="A43" s="20"/>
      <c r="B43" s="21"/>
      <c r="C43" s="22"/>
      <c r="D43" s="16"/>
    </row>
    <row r="44" spans="1:4" s="15" customFormat="1" ht="18.75">
      <c r="A44" s="20"/>
      <c r="B44" s="21"/>
      <c r="C44" s="22"/>
      <c r="D44" s="16"/>
    </row>
    <row r="45" spans="1:4" s="15" customFormat="1" ht="18.75">
      <c r="A45" s="20"/>
      <c r="B45" s="21"/>
      <c r="C45" s="22"/>
      <c r="D45" s="16"/>
    </row>
    <row r="46" spans="1:4" s="15" customFormat="1" ht="18.75">
      <c r="A46" s="20"/>
      <c r="B46" s="21"/>
      <c r="C46" s="22"/>
      <c r="D46" s="16"/>
    </row>
    <row r="47" spans="1:4" s="15" customFormat="1" ht="18.75">
      <c r="A47" s="20"/>
      <c r="B47" s="21"/>
      <c r="C47" s="22"/>
      <c r="D47" s="16"/>
    </row>
    <row r="48" spans="1:4" s="15" customFormat="1" ht="18.75">
      <c r="A48" s="20"/>
      <c r="B48" s="21"/>
      <c r="C48" s="22"/>
      <c r="D48" s="16"/>
    </row>
    <row r="49" spans="1:4" s="15" customFormat="1" ht="18.75">
      <c r="A49" s="20"/>
      <c r="B49" s="21"/>
      <c r="C49" s="22"/>
      <c r="D49" s="16"/>
    </row>
    <row r="50" spans="1:4" s="15" customFormat="1" ht="18.75">
      <c r="A50" s="20"/>
      <c r="B50" s="21"/>
      <c r="C50" s="22"/>
      <c r="D50" s="16"/>
    </row>
    <row r="51" spans="1:4" s="15" customFormat="1" ht="18.75">
      <c r="A51" s="20"/>
      <c r="B51" s="21"/>
      <c r="C51" s="22"/>
      <c r="D51" s="16"/>
    </row>
    <row r="52" spans="1:4" s="15" customFormat="1" ht="18.75">
      <c r="A52" s="20"/>
      <c r="B52" s="21"/>
      <c r="C52" s="22"/>
      <c r="D52" s="16"/>
    </row>
    <row r="53" spans="1:4" s="15" customFormat="1" ht="18.75">
      <c r="A53" s="20"/>
      <c r="B53" s="21"/>
      <c r="C53" s="22"/>
      <c r="D53" s="16"/>
    </row>
    <row r="54" spans="1:4" s="15" customFormat="1" ht="18.75">
      <c r="A54" s="20"/>
      <c r="B54" s="21"/>
      <c r="C54" s="22"/>
      <c r="D54" s="16"/>
    </row>
    <row r="55" spans="1:4" s="15" customFormat="1" ht="18.75">
      <c r="A55" s="20"/>
      <c r="B55" s="21"/>
      <c r="C55" s="22"/>
      <c r="D55" s="16"/>
    </row>
    <row r="56" spans="1:4" s="15" customFormat="1" ht="18.75">
      <c r="A56" s="20"/>
      <c r="B56" s="21"/>
      <c r="C56" s="22"/>
      <c r="D56" s="16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</sheetData>
  <sheetProtection/>
  <mergeCells count="3">
    <mergeCell ref="A3:D3"/>
    <mergeCell ref="D4:E4"/>
    <mergeCell ref="B1:E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90" zoomScaleNormal="90" zoomScalePageLayoutView="0" workbookViewId="0" topLeftCell="A1">
      <selection activeCell="A1" sqref="A1:I79"/>
    </sheetView>
  </sheetViews>
  <sheetFormatPr defaultColWidth="3.625" defaultRowHeight="12.75"/>
  <cols>
    <col min="1" max="1" width="5.25390625" style="27" customWidth="1"/>
    <col min="2" max="2" width="54.625" style="28" customWidth="1"/>
    <col min="3" max="3" width="12.375" style="29" customWidth="1"/>
    <col min="4" max="4" width="13.00390625" style="29" customWidth="1"/>
    <col min="5" max="5" width="18.875" style="29" customWidth="1"/>
    <col min="6" max="6" width="10.75390625" style="29" customWidth="1"/>
    <col min="7" max="7" width="13.625" style="29" customWidth="1"/>
    <col min="8" max="8" width="17.125" style="29" customWidth="1"/>
    <col min="9" max="9" width="16.25390625" style="30" customWidth="1"/>
    <col min="10" max="255" width="9.125" style="30" customWidth="1"/>
    <col min="256" max="16384" width="3.625" style="30" customWidth="1"/>
  </cols>
  <sheetData>
    <row r="1" spans="1:9" ht="93" customHeight="1">
      <c r="A1" s="76"/>
      <c r="B1" s="77"/>
      <c r="C1" s="78"/>
      <c r="D1" s="78"/>
      <c r="E1" s="78"/>
      <c r="F1" s="150" t="s">
        <v>174</v>
      </c>
      <c r="G1" s="150"/>
      <c r="H1" s="150"/>
      <c r="I1" s="150"/>
    </row>
    <row r="2" spans="1:9" ht="21.75" customHeight="1">
      <c r="A2" s="76"/>
      <c r="B2" s="77"/>
      <c r="C2" s="78"/>
      <c r="D2" s="78"/>
      <c r="E2" s="78"/>
      <c r="F2" s="79"/>
      <c r="G2" s="79"/>
      <c r="H2" s="79"/>
      <c r="I2" s="80"/>
    </row>
    <row r="3" spans="1:9" s="3" customFormat="1" ht="86.25" customHeight="1">
      <c r="A3" s="148" t="s">
        <v>175</v>
      </c>
      <c r="B3" s="148"/>
      <c r="C3" s="148"/>
      <c r="D3" s="148"/>
      <c r="E3" s="148"/>
      <c r="F3" s="148"/>
      <c r="G3" s="148"/>
      <c r="H3" s="145"/>
      <c r="I3" s="16"/>
    </row>
    <row r="4" spans="1:9" s="31" customFormat="1" ht="18.75">
      <c r="A4" s="81"/>
      <c r="B4" s="81"/>
      <c r="C4" s="81"/>
      <c r="D4" s="81"/>
      <c r="E4" s="82"/>
      <c r="F4" s="155" t="s">
        <v>13</v>
      </c>
      <c r="G4" s="155"/>
      <c r="H4" s="155"/>
      <c r="I4" s="155"/>
    </row>
    <row r="5" spans="1:9" s="32" customFormat="1" ht="93.75" customHeight="1">
      <c r="A5" s="45" t="s">
        <v>14</v>
      </c>
      <c r="B5" s="45" t="s">
        <v>15</v>
      </c>
      <c r="C5" s="83" t="s">
        <v>42</v>
      </c>
      <c r="D5" s="83" t="s">
        <v>43</v>
      </c>
      <c r="E5" s="83" t="s">
        <v>44</v>
      </c>
      <c r="F5" s="83" t="s">
        <v>45</v>
      </c>
      <c r="G5" s="17" t="s">
        <v>167</v>
      </c>
      <c r="H5" s="17" t="s">
        <v>168</v>
      </c>
      <c r="I5" s="17" t="s">
        <v>169</v>
      </c>
    </row>
    <row r="6" spans="1:9" s="25" customFormat="1" ht="18.75">
      <c r="A6" s="45">
        <v>1</v>
      </c>
      <c r="B6" s="45">
        <v>2</v>
      </c>
      <c r="C6" s="84" t="s">
        <v>46</v>
      </c>
      <c r="D6" s="84" t="s">
        <v>16</v>
      </c>
      <c r="E6" s="84" t="s">
        <v>17</v>
      </c>
      <c r="F6" s="84" t="s">
        <v>18</v>
      </c>
      <c r="G6" s="45">
        <v>6</v>
      </c>
      <c r="H6" s="45">
        <v>7</v>
      </c>
      <c r="I6" s="142">
        <v>8</v>
      </c>
    </row>
    <row r="7" spans="1:9" s="25" customFormat="1" ht="18.75">
      <c r="A7" s="55"/>
      <c r="B7" s="56" t="s">
        <v>62</v>
      </c>
      <c r="C7" s="47" t="s">
        <v>47</v>
      </c>
      <c r="D7" s="47"/>
      <c r="E7" s="47"/>
      <c r="F7" s="47"/>
      <c r="G7" s="49">
        <f>G8+G13+G28+G29+G31</f>
        <v>2069.59</v>
      </c>
      <c r="H7" s="49">
        <f>H8+H13+H28+H30+H31</f>
        <v>2050.59</v>
      </c>
      <c r="I7" s="143">
        <f>H7/G7*100</f>
        <v>99.08194376663977</v>
      </c>
    </row>
    <row r="8" spans="1:9" s="25" customFormat="1" ht="79.5" customHeight="1">
      <c r="A8" s="56"/>
      <c r="B8" s="56" t="s">
        <v>10</v>
      </c>
      <c r="C8" s="47" t="s">
        <v>47</v>
      </c>
      <c r="D8" s="47" t="s">
        <v>48</v>
      </c>
      <c r="E8" s="47"/>
      <c r="F8" s="47"/>
      <c r="G8" s="49">
        <f>G11+G12</f>
        <v>381.27</v>
      </c>
      <c r="H8" s="49">
        <v>381.27</v>
      </c>
      <c r="I8" s="143">
        <f aca="true" t="shared" si="0" ref="I8:I71">H8/G8*100</f>
        <v>100</v>
      </c>
    </row>
    <row r="9" spans="1:9" s="25" customFormat="1" ht="26.25" customHeight="1">
      <c r="A9" s="55"/>
      <c r="B9" s="57" t="s">
        <v>101</v>
      </c>
      <c r="C9" s="50" t="s">
        <v>47</v>
      </c>
      <c r="D9" s="50" t="s">
        <v>48</v>
      </c>
      <c r="E9" s="50" t="s">
        <v>102</v>
      </c>
      <c r="F9" s="50"/>
      <c r="G9" s="52">
        <f>G10</f>
        <v>381.27</v>
      </c>
      <c r="H9" s="52">
        <v>381.27</v>
      </c>
      <c r="I9" s="143">
        <f t="shared" si="0"/>
        <v>100</v>
      </c>
    </row>
    <row r="10" spans="1:9" s="25" customFormat="1" ht="44.25" customHeight="1">
      <c r="A10" s="55"/>
      <c r="B10" s="57" t="s">
        <v>49</v>
      </c>
      <c r="C10" s="50" t="s">
        <v>47</v>
      </c>
      <c r="D10" s="50" t="s">
        <v>48</v>
      </c>
      <c r="E10" s="50" t="s">
        <v>87</v>
      </c>
      <c r="F10" s="50"/>
      <c r="G10" s="52">
        <f>G11+G12</f>
        <v>381.27</v>
      </c>
      <c r="H10" s="52">
        <v>381.27</v>
      </c>
      <c r="I10" s="143">
        <f t="shared" si="0"/>
        <v>100</v>
      </c>
    </row>
    <row r="11" spans="1:9" s="25" customFormat="1" ht="37.5" customHeight="1">
      <c r="A11" s="55"/>
      <c r="B11" s="59" t="s">
        <v>82</v>
      </c>
      <c r="C11" s="50" t="s">
        <v>47</v>
      </c>
      <c r="D11" s="50" t="s">
        <v>48</v>
      </c>
      <c r="E11" s="50" t="s">
        <v>87</v>
      </c>
      <c r="F11" s="50" t="s">
        <v>50</v>
      </c>
      <c r="G11" s="52">
        <v>294.3</v>
      </c>
      <c r="H11" s="52">
        <v>294.3</v>
      </c>
      <c r="I11" s="143">
        <f t="shared" si="0"/>
        <v>100</v>
      </c>
    </row>
    <row r="12" spans="1:9" s="25" customFormat="1" ht="83.25" customHeight="1">
      <c r="A12" s="55"/>
      <c r="B12" s="59" t="s">
        <v>76</v>
      </c>
      <c r="C12" s="50" t="s">
        <v>47</v>
      </c>
      <c r="D12" s="50" t="s">
        <v>48</v>
      </c>
      <c r="E12" s="50" t="s">
        <v>87</v>
      </c>
      <c r="F12" s="50" t="s">
        <v>77</v>
      </c>
      <c r="G12" s="52">
        <v>86.97</v>
      </c>
      <c r="H12" s="52">
        <v>86.97</v>
      </c>
      <c r="I12" s="143">
        <f t="shared" si="0"/>
        <v>100</v>
      </c>
    </row>
    <row r="13" spans="1:9" s="25" customFormat="1" ht="102.75" customHeight="1">
      <c r="A13" s="55"/>
      <c r="B13" s="56" t="s">
        <v>9</v>
      </c>
      <c r="C13" s="47" t="s">
        <v>47</v>
      </c>
      <c r="D13" s="47" t="s">
        <v>51</v>
      </c>
      <c r="E13" s="47"/>
      <c r="F13" s="47"/>
      <c r="G13" s="49">
        <f>G16+G17+G18+G21+G25+G26+G19+G27+G24+G22</f>
        <v>1624.72</v>
      </c>
      <c r="H13" s="49">
        <v>1605.72</v>
      </c>
      <c r="I13" s="143">
        <f t="shared" si="0"/>
        <v>98.83056772859324</v>
      </c>
    </row>
    <row r="14" spans="1:9" s="25" customFormat="1" ht="45" customHeight="1">
      <c r="A14" s="55"/>
      <c r="B14" s="57" t="s">
        <v>101</v>
      </c>
      <c r="C14" s="50" t="s">
        <v>47</v>
      </c>
      <c r="D14" s="50" t="s">
        <v>51</v>
      </c>
      <c r="E14" s="50" t="s">
        <v>102</v>
      </c>
      <c r="F14" s="50"/>
      <c r="G14" s="52">
        <f>G15</f>
        <v>1624.72</v>
      </c>
      <c r="H14" s="52">
        <v>1605.72</v>
      </c>
      <c r="I14" s="143">
        <f t="shared" si="0"/>
        <v>98.83056772859324</v>
      </c>
    </row>
    <row r="15" spans="1:9" s="25" customFormat="1" ht="46.5" customHeight="1">
      <c r="A15" s="55"/>
      <c r="B15" s="55" t="s">
        <v>52</v>
      </c>
      <c r="C15" s="50" t="s">
        <v>47</v>
      </c>
      <c r="D15" s="50" t="s">
        <v>51</v>
      </c>
      <c r="E15" s="50" t="s">
        <v>88</v>
      </c>
      <c r="F15" s="50"/>
      <c r="G15" s="52">
        <f>G16+G17+G18+G19+G25+G26+G27+G21+G24+G23</f>
        <v>1624.72</v>
      </c>
      <c r="H15" s="52">
        <f>H16+H17+H18+H19+H21+H24+H25+H26+H27</f>
        <v>1578.99</v>
      </c>
      <c r="I15" s="143">
        <f t="shared" si="0"/>
        <v>97.18536116992466</v>
      </c>
    </row>
    <row r="16" spans="1:9" s="25" customFormat="1" ht="78.75" customHeight="1">
      <c r="A16" s="55"/>
      <c r="B16" s="59" t="s">
        <v>54</v>
      </c>
      <c r="C16" s="50" t="s">
        <v>47</v>
      </c>
      <c r="D16" s="50" t="s">
        <v>51</v>
      </c>
      <c r="E16" s="50" t="s">
        <v>88</v>
      </c>
      <c r="F16" s="50" t="s">
        <v>50</v>
      </c>
      <c r="G16" s="52">
        <v>595.93</v>
      </c>
      <c r="H16" s="52">
        <v>595.93</v>
      </c>
      <c r="I16" s="143">
        <f t="shared" si="0"/>
        <v>100</v>
      </c>
    </row>
    <row r="17" spans="1:9" s="25" customFormat="1" ht="78.75" customHeight="1">
      <c r="A17" s="55"/>
      <c r="B17" s="59" t="s">
        <v>118</v>
      </c>
      <c r="C17" s="50" t="s">
        <v>47</v>
      </c>
      <c r="D17" s="50" t="s">
        <v>51</v>
      </c>
      <c r="E17" s="50" t="s">
        <v>119</v>
      </c>
      <c r="F17" s="50" t="s">
        <v>50</v>
      </c>
      <c r="G17" s="52">
        <v>347.27</v>
      </c>
      <c r="H17" s="52">
        <v>347.27</v>
      </c>
      <c r="I17" s="143">
        <f t="shared" si="0"/>
        <v>100</v>
      </c>
    </row>
    <row r="18" spans="1:9" s="25" customFormat="1" ht="84" customHeight="1">
      <c r="A18" s="55"/>
      <c r="B18" s="59" t="s">
        <v>76</v>
      </c>
      <c r="C18" s="50" t="s">
        <v>47</v>
      </c>
      <c r="D18" s="50" t="s">
        <v>51</v>
      </c>
      <c r="E18" s="50" t="s">
        <v>88</v>
      </c>
      <c r="F18" s="50" t="s">
        <v>77</v>
      </c>
      <c r="G18" s="52">
        <v>245.4</v>
      </c>
      <c r="H18" s="52">
        <v>245.4</v>
      </c>
      <c r="I18" s="143">
        <f t="shared" si="0"/>
        <v>100</v>
      </c>
    </row>
    <row r="19" spans="1:9" s="25" customFormat="1" ht="84" customHeight="1">
      <c r="A19" s="55"/>
      <c r="B19" s="59" t="s">
        <v>76</v>
      </c>
      <c r="C19" s="50" t="s">
        <v>47</v>
      </c>
      <c r="D19" s="50" t="s">
        <v>51</v>
      </c>
      <c r="E19" s="50" t="s">
        <v>119</v>
      </c>
      <c r="F19" s="50" t="s">
        <v>77</v>
      </c>
      <c r="G19" s="52">
        <v>38.22</v>
      </c>
      <c r="H19" s="52">
        <v>38.22</v>
      </c>
      <c r="I19" s="143">
        <f t="shared" si="0"/>
        <v>100</v>
      </c>
    </row>
    <row r="20" spans="1:9" s="25" customFormat="1" ht="76.5" customHeight="1">
      <c r="A20" s="55"/>
      <c r="B20" s="59" t="s">
        <v>55</v>
      </c>
      <c r="C20" s="50" t="s">
        <v>47</v>
      </c>
      <c r="D20" s="50" t="s">
        <v>51</v>
      </c>
      <c r="E20" s="50" t="s">
        <v>88</v>
      </c>
      <c r="F20" s="50" t="s">
        <v>56</v>
      </c>
      <c r="G20" s="52">
        <v>0</v>
      </c>
      <c r="H20" s="52"/>
      <c r="I20" s="143"/>
    </row>
    <row r="21" spans="1:9" s="25" customFormat="1" ht="66.75" customHeight="1">
      <c r="A21" s="55"/>
      <c r="B21" s="59" t="s">
        <v>57</v>
      </c>
      <c r="C21" s="50" t="s">
        <v>47</v>
      </c>
      <c r="D21" s="50" t="s">
        <v>51</v>
      </c>
      <c r="E21" s="50" t="s">
        <v>88</v>
      </c>
      <c r="F21" s="50" t="s">
        <v>53</v>
      </c>
      <c r="G21" s="52">
        <v>287.7</v>
      </c>
      <c r="H21" s="52">
        <v>268.69</v>
      </c>
      <c r="I21" s="143">
        <f t="shared" si="0"/>
        <v>93.39242266249566</v>
      </c>
    </row>
    <row r="22" spans="1:9" s="25" customFormat="1" ht="66.75" customHeight="1">
      <c r="A22" s="55"/>
      <c r="B22" s="59" t="s">
        <v>163</v>
      </c>
      <c r="C22" s="50" t="s">
        <v>47</v>
      </c>
      <c r="D22" s="50" t="s">
        <v>51</v>
      </c>
      <c r="E22" s="50" t="s">
        <v>229</v>
      </c>
      <c r="F22" s="50"/>
      <c r="G22" s="52">
        <v>26.72</v>
      </c>
      <c r="H22" s="52">
        <v>26.72</v>
      </c>
      <c r="I22" s="143">
        <f t="shared" si="0"/>
        <v>100</v>
      </c>
    </row>
    <row r="23" spans="1:9" s="25" customFormat="1" ht="66.75" customHeight="1">
      <c r="A23" s="55"/>
      <c r="B23" s="59" t="s">
        <v>57</v>
      </c>
      <c r="C23" s="50" t="s">
        <v>47</v>
      </c>
      <c r="D23" s="50" t="s">
        <v>51</v>
      </c>
      <c r="E23" s="50" t="s">
        <v>229</v>
      </c>
      <c r="F23" s="50" t="s">
        <v>53</v>
      </c>
      <c r="G23" s="52">
        <v>26.72</v>
      </c>
      <c r="H23" s="52">
        <v>26.72</v>
      </c>
      <c r="I23" s="143">
        <f t="shared" si="0"/>
        <v>100</v>
      </c>
    </row>
    <row r="24" spans="1:9" s="25" customFormat="1" ht="51.75" customHeight="1">
      <c r="A24" s="55"/>
      <c r="B24" s="59" t="s">
        <v>124</v>
      </c>
      <c r="C24" s="50" t="s">
        <v>47</v>
      </c>
      <c r="D24" s="50" t="s">
        <v>51</v>
      </c>
      <c r="E24" s="50" t="s">
        <v>88</v>
      </c>
      <c r="F24" s="50" t="s">
        <v>123</v>
      </c>
      <c r="G24" s="52">
        <v>56.75</v>
      </c>
      <c r="H24" s="52">
        <v>56.75</v>
      </c>
      <c r="I24" s="143">
        <f t="shared" si="0"/>
        <v>100</v>
      </c>
    </row>
    <row r="25" spans="1:9" s="25" customFormat="1" ht="53.25" customHeight="1">
      <c r="A25" s="55"/>
      <c r="B25" s="59" t="s">
        <v>58</v>
      </c>
      <c r="C25" s="50" t="s">
        <v>47</v>
      </c>
      <c r="D25" s="50" t="s">
        <v>51</v>
      </c>
      <c r="E25" s="50" t="s">
        <v>88</v>
      </c>
      <c r="F25" s="50" t="s">
        <v>60</v>
      </c>
      <c r="G25" s="52">
        <v>21.22</v>
      </c>
      <c r="H25" s="52">
        <v>21.22</v>
      </c>
      <c r="I25" s="143">
        <f t="shared" si="0"/>
        <v>100</v>
      </c>
    </row>
    <row r="26" spans="1:9" s="25" customFormat="1" ht="42" customHeight="1">
      <c r="A26" s="55"/>
      <c r="B26" s="59" t="s">
        <v>59</v>
      </c>
      <c r="C26" s="50" t="s">
        <v>47</v>
      </c>
      <c r="D26" s="50" t="s">
        <v>51</v>
      </c>
      <c r="E26" s="50" t="s">
        <v>88</v>
      </c>
      <c r="F26" s="50" t="s">
        <v>61</v>
      </c>
      <c r="G26" s="52">
        <v>3.96</v>
      </c>
      <c r="H26" s="52">
        <v>3.96</v>
      </c>
      <c r="I26" s="143">
        <f t="shared" si="0"/>
        <v>100</v>
      </c>
    </row>
    <row r="27" spans="1:9" s="25" customFormat="1" ht="41.25" customHeight="1">
      <c r="A27" s="55"/>
      <c r="B27" s="59" t="s">
        <v>59</v>
      </c>
      <c r="C27" s="50" t="s">
        <v>47</v>
      </c>
      <c r="D27" s="50" t="s">
        <v>51</v>
      </c>
      <c r="E27" s="50" t="s">
        <v>88</v>
      </c>
      <c r="F27" s="50" t="s">
        <v>117</v>
      </c>
      <c r="G27" s="52">
        <v>1.55</v>
      </c>
      <c r="H27" s="52">
        <v>1.55</v>
      </c>
      <c r="I27" s="143">
        <f t="shared" si="0"/>
        <v>100</v>
      </c>
    </row>
    <row r="28" spans="1:9" s="25" customFormat="1" ht="81.75" customHeight="1">
      <c r="A28" s="56"/>
      <c r="B28" s="62" t="s">
        <v>8</v>
      </c>
      <c r="C28" s="47" t="s">
        <v>47</v>
      </c>
      <c r="D28" s="47" t="s">
        <v>95</v>
      </c>
      <c r="E28" s="47" t="s">
        <v>88</v>
      </c>
      <c r="F28" s="47" t="s">
        <v>96</v>
      </c>
      <c r="G28" s="49">
        <v>0.3</v>
      </c>
      <c r="H28" s="49">
        <v>0.3</v>
      </c>
      <c r="I28" s="143">
        <f t="shared" si="0"/>
        <v>100</v>
      </c>
    </row>
    <row r="29" spans="1:9" s="25" customFormat="1" ht="33" customHeight="1">
      <c r="A29" s="55"/>
      <c r="B29" s="59" t="s">
        <v>6</v>
      </c>
      <c r="C29" s="50" t="s">
        <v>47</v>
      </c>
      <c r="D29" s="50" t="s">
        <v>68</v>
      </c>
      <c r="E29" s="50"/>
      <c r="F29" s="50"/>
      <c r="G29" s="52">
        <v>0</v>
      </c>
      <c r="H29" s="52"/>
      <c r="I29" s="143"/>
    </row>
    <row r="30" spans="1:9" s="25" customFormat="1" ht="33" customHeight="1">
      <c r="A30" s="56"/>
      <c r="B30" s="62" t="s">
        <v>90</v>
      </c>
      <c r="C30" s="47" t="s">
        <v>47</v>
      </c>
      <c r="D30" s="47" t="s">
        <v>68</v>
      </c>
      <c r="E30" s="47" t="s">
        <v>88</v>
      </c>
      <c r="F30" s="47" t="s">
        <v>89</v>
      </c>
      <c r="G30" s="49">
        <v>0</v>
      </c>
      <c r="H30" s="49"/>
      <c r="I30" s="143"/>
    </row>
    <row r="31" spans="1:9" s="25" customFormat="1" ht="41.25" customHeight="1">
      <c r="A31" s="56"/>
      <c r="B31" s="62" t="str">
        <f>3!A11</f>
        <v>Обеспечение проведения выборов и референдумов</v>
      </c>
      <c r="C31" s="47" t="s">
        <v>47</v>
      </c>
      <c r="D31" s="47" t="s">
        <v>121</v>
      </c>
      <c r="E31" s="47" t="s">
        <v>88</v>
      </c>
      <c r="F31" s="47" t="s">
        <v>125</v>
      </c>
      <c r="G31" s="49">
        <v>63.3</v>
      </c>
      <c r="H31" s="49">
        <v>63.3</v>
      </c>
      <c r="I31" s="143">
        <f t="shared" si="0"/>
        <v>100</v>
      </c>
    </row>
    <row r="32" spans="1:9" s="25" customFormat="1" ht="37.5" customHeight="1">
      <c r="A32" s="55"/>
      <c r="B32" s="60" t="s">
        <v>64</v>
      </c>
      <c r="C32" s="53" t="s">
        <v>48</v>
      </c>
      <c r="D32" s="53"/>
      <c r="E32" s="53"/>
      <c r="F32" s="47"/>
      <c r="G32" s="49">
        <f>G33</f>
        <v>68.8</v>
      </c>
      <c r="H32" s="49">
        <v>68.8</v>
      </c>
      <c r="I32" s="143">
        <f t="shared" si="0"/>
        <v>100</v>
      </c>
    </row>
    <row r="33" spans="1:9" s="25" customFormat="1" ht="32.25" customHeight="1">
      <c r="A33" s="55"/>
      <c r="B33" s="61" t="s">
        <v>25</v>
      </c>
      <c r="C33" s="54" t="s">
        <v>48</v>
      </c>
      <c r="D33" s="54" t="s">
        <v>63</v>
      </c>
      <c r="E33" s="54"/>
      <c r="F33" s="50"/>
      <c r="G33" s="52">
        <f>G35</f>
        <v>68.8</v>
      </c>
      <c r="H33" s="52">
        <v>68.8</v>
      </c>
      <c r="I33" s="143">
        <f t="shared" si="0"/>
        <v>100</v>
      </c>
    </row>
    <row r="34" spans="1:9" s="25" customFormat="1" ht="33" customHeight="1">
      <c r="A34" s="55"/>
      <c r="B34" s="57" t="s">
        <v>101</v>
      </c>
      <c r="C34" s="50" t="s">
        <v>48</v>
      </c>
      <c r="D34" s="50" t="s">
        <v>63</v>
      </c>
      <c r="E34" s="50" t="s">
        <v>102</v>
      </c>
      <c r="F34" s="50"/>
      <c r="G34" s="52">
        <f>G35</f>
        <v>68.8</v>
      </c>
      <c r="H34" s="52">
        <v>68.8</v>
      </c>
      <c r="I34" s="143">
        <f t="shared" si="0"/>
        <v>100</v>
      </c>
    </row>
    <row r="35" spans="1:9" s="32" customFormat="1" ht="62.25" customHeight="1">
      <c r="A35" s="55"/>
      <c r="B35" s="61" t="s">
        <v>65</v>
      </c>
      <c r="C35" s="54" t="s">
        <v>48</v>
      </c>
      <c r="D35" s="54" t="s">
        <v>63</v>
      </c>
      <c r="E35" s="54" t="s">
        <v>78</v>
      </c>
      <c r="F35" s="50"/>
      <c r="G35" s="52">
        <f>G36+G37+G38</f>
        <v>68.8</v>
      </c>
      <c r="H35" s="52">
        <v>68.8</v>
      </c>
      <c r="I35" s="143">
        <f t="shared" si="0"/>
        <v>100</v>
      </c>
    </row>
    <row r="36" spans="1:9" s="32" customFormat="1" ht="47.25" customHeight="1">
      <c r="A36" s="55"/>
      <c r="B36" s="58" t="s">
        <v>82</v>
      </c>
      <c r="C36" s="54" t="s">
        <v>48</v>
      </c>
      <c r="D36" s="54" t="s">
        <v>63</v>
      </c>
      <c r="E36" s="54" t="s">
        <v>78</v>
      </c>
      <c r="F36" s="50" t="s">
        <v>50</v>
      </c>
      <c r="G36" s="52">
        <v>52.24</v>
      </c>
      <c r="H36" s="52">
        <v>52.24</v>
      </c>
      <c r="I36" s="143">
        <f t="shared" si="0"/>
        <v>100</v>
      </c>
    </row>
    <row r="37" spans="1:9" s="32" customFormat="1" ht="81.75" customHeight="1">
      <c r="A37" s="55"/>
      <c r="B37" s="58" t="s">
        <v>76</v>
      </c>
      <c r="C37" s="54" t="s">
        <v>48</v>
      </c>
      <c r="D37" s="54" t="s">
        <v>63</v>
      </c>
      <c r="E37" s="54" t="s">
        <v>78</v>
      </c>
      <c r="F37" s="50" t="s">
        <v>77</v>
      </c>
      <c r="G37" s="52">
        <v>14.06</v>
      </c>
      <c r="H37" s="52">
        <v>14.06</v>
      </c>
      <c r="I37" s="143">
        <f t="shared" si="0"/>
        <v>100</v>
      </c>
    </row>
    <row r="38" spans="1:9" s="32" customFormat="1" ht="73.5" customHeight="1">
      <c r="A38" s="55"/>
      <c r="B38" s="61" t="s">
        <v>57</v>
      </c>
      <c r="C38" s="54" t="s">
        <v>48</v>
      </c>
      <c r="D38" s="54" t="s">
        <v>63</v>
      </c>
      <c r="E38" s="54" t="s">
        <v>78</v>
      </c>
      <c r="F38" s="50" t="s">
        <v>53</v>
      </c>
      <c r="G38" s="52">
        <v>2.5</v>
      </c>
      <c r="H38" s="52">
        <v>2.5</v>
      </c>
      <c r="I38" s="143">
        <f t="shared" si="0"/>
        <v>100</v>
      </c>
    </row>
    <row r="39" spans="1:9" s="32" customFormat="1" ht="58.5" customHeight="1">
      <c r="A39" s="55"/>
      <c r="B39" s="60" t="s">
        <v>69</v>
      </c>
      <c r="C39" s="53" t="s">
        <v>63</v>
      </c>
      <c r="D39" s="53"/>
      <c r="E39" s="53"/>
      <c r="F39" s="47"/>
      <c r="G39" s="49">
        <v>51.4</v>
      </c>
      <c r="H39" s="49">
        <v>51.4</v>
      </c>
      <c r="I39" s="143">
        <f t="shared" si="0"/>
        <v>100</v>
      </c>
    </row>
    <row r="40" spans="1:9" s="32" customFormat="1" ht="81.75" customHeight="1">
      <c r="A40" s="55"/>
      <c r="B40" s="61" t="s">
        <v>164</v>
      </c>
      <c r="C40" s="54" t="s">
        <v>63</v>
      </c>
      <c r="D40" s="54" t="s">
        <v>66</v>
      </c>
      <c r="E40" s="54"/>
      <c r="F40" s="50"/>
      <c r="G40" s="52">
        <v>51.4</v>
      </c>
      <c r="H40" s="52">
        <v>51.4</v>
      </c>
      <c r="I40" s="143">
        <f t="shared" si="0"/>
        <v>100</v>
      </c>
    </row>
    <row r="41" spans="1:9" s="32" customFormat="1" ht="81.75" customHeight="1">
      <c r="A41" s="55"/>
      <c r="B41" s="61" t="s">
        <v>103</v>
      </c>
      <c r="C41" s="54" t="s">
        <v>63</v>
      </c>
      <c r="D41" s="54" t="s">
        <v>66</v>
      </c>
      <c r="E41" s="54" t="s">
        <v>104</v>
      </c>
      <c r="F41" s="50"/>
      <c r="G41" s="52">
        <v>51.4</v>
      </c>
      <c r="H41" s="52">
        <v>51.4</v>
      </c>
      <c r="I41" s="143">
        <f t="shared" si="0"/>
        <v>100</v>
      </c>
    </row>
    <row r="42" spans="1:9" s="32" customFormat="1" ht="41.25" customHeight="1">
      <c r="A42" s="55"/>
      <c r="B42" s="61" t="s">
        <v>105</v>
      </c>
      <c r="C42" s="54" t="s">
        <v>63</v>
      </c>
      <c r="D42" s="54" t="s">
        <v>66</v>
      </c>
      <c r="E42" s="54" t="s">
        <v>107</v>
      </c>
      <c r="F42" s="50"/>
      <c r="G42" s="52">
        <v>51.4</v>
      </c>
      <c r="H42" s="52">
        <v>51.4</v>
      </c>
      <c r="I42" s="143">
        <f t="shared" si="0"/>
        <v>100</v>
      </c>
    </row>
    <row r="43" spans="1:9" s="32" customFormat="1" ht="40.5" customHeight="1">
      <c r="A43" s="55"/>
      <c r="B43" s="61" t="s">
        <v>106</v>
      </c>
      <c r="C43" s="54" t="s">
        <v>63</v>
      </c>
      <c r="D43" s="54" t="s">
        <v>66</v>
      </c>
      <c r="E43" s="54" t="s">
        <v>91</v>
      </c>
      <c r="F43" s="50"/>
      <c r="G43" s="52">
        <v>51.4</v>
      </c>
      <c r="H43" s="52">
        <v>51.4</v>
      </c>
      <c r="I43" s="143">
        <f t="shared" si="0"/>
        <v>100</v>
      </c>
    </row>
    <row r="44" spans="1:9" s="32" customFormat="1" ht="64.5" customHeight="1">
      <c r="A44" s="55"/>
      <c r="B44" s="61" t="s">
        <v>57</v>
      </c>
      <c r="C44" s="54" t="s">
        <v>63</v>
      </c>
      <c r="D44" s="54" t="s">
        <v>66</v>
      </c>
      <c r="E44" s="54" t="s">
        <v>91</v>
      </c>
      <c r="F44" s="50" t="s">
        <v>53</v>
      </c>
      <c r="G44" s="52">
        <v>51.4</v>
      </c>
      <c r="H44" s="52">
        <v>51.4</v>
      </c>
      <c r="I44" s="143">
        <f t="shared" si="0"/>
        <v>100</v>
      </c>
    </row>
    <row r="45" spans="1:9" s="32" customFormat="1" ht="33" customHeight="1">
      <c r="A45" s="55"/>
      <c r="B45" s="60" t="s">
        <v>83</v>
      </c>
      <c r="C45" s="53" t="s">
        <v>51</v>
      </c>
      <c r="D45" s="53" t="s">
        <v>84</v>
      </c>
      <c r="E45" s="53"/>
      <c r="F45" s="47"/>
      <c r="G45" s="49">
        <f>G46+G53</f>
        <v>541.27</v>
      </c>
      <c r="H45" s="49">
        <f>H46+H53</f>
        <v>418.67</v>
      </c>
      <c r="I45" s="143">
        <f t="shared" si="0"/>
        <v>77.34956675965785</v>
      </c>
    </row>
    <row r="46" spans="1:9" s="32" customFormat="1" ht="33" customHeight="1">
      <c r="A46" s="55"/>
      <c r="B46" s="61" t="s">
        <v>108</v>
      </c>
      <c r="C46" s="54" t="s">
        <v>51</v>
      </c>
      <c r="D46" s="54" t="s">
        <v>85</v>
      </c>
      <c r="E46" s="53"/>
      <c r="F46" s="47"/>
      <c r="G46" s="52">
        <f>G47</f>
        <v>541.0699999999999</v>
      </c>
      <c r="H46" s="52">
        <f>H49</f>
        <v>418.47</v>
      </c>
      <c r="I46" s="143">
        <f t="shared" si="0"/>
        <v>77.34119430018298</v>
      </c>
    </row>
    <row r="47" spans="1:9" s="32" customFormat="1" ht="81.75" customHeight="1">
      <c r="A47" s="55"/>
      <c r="B47" s="61" t="s">
        <v>109</v>
      </c>
      <c r="C47" s="54" t="s">
        <v>51</v>
      </c>
      <c r="D47" s="54" t="s">
        <v>85</v>
      </c>
      <c r="E47" s="54" t="s">
        <v>110</v>
      </c>
      <c r="F47" s="47"/>
      <c r="G47" s="52">
        <f>G48</f>
        <v>541.0699999999999</v>
      </c>
      <c r="H47" s="52">
        <f>H49</f>
        <v>418.47</v>
      </c>
      <c r="I47" s="143">
        <f t="shared" si="0"/>
        <v>77.34119430018298</v>
      </c>
    </row>
    <row r="48" spans="1:9" s="32" customFormat="1" ht="46.5" customHeight="1">
      <c r="A48" s="55"/>
      <c r="B48" s="61" t="s">
        <v>105</v>
      </c>
      <c r="C48" s="54" t="s">
        <v>51</v>
      </c>
      <c r="D48" s="54" t="s">
        <v>85</v>
      </c>
      <c r="E48" s="54" t="s">
        <v>104</v>
      </c>
      <c r="F48" s="47"/>
      <c r="G48" s="52">
        <f>G49</f>
        <v>541.0699999999999</v>
      </c>
      <c r="H48" s="52">
        <f>H49</f>
        <v>418.47</v>
      </c>
      <c r="I48" s="143">
        <f t="shared" si="0"/>
        <v>77.34119430018298</v>
      </c>
    </row>
    <row r="49" spans="1:9" s="32" customFormat="1" ht="57" customHeight="1">
      <c r="A49" s="55"/>
      <c r="B49" s="61" t="s">
        <v>111</v>
      </c>
      <c r="C49" s="54" t="s">
        <v>51</v>
      </c>
      <c r="D49" s="54" t="s">
        <v>85</v>
      </c>
      <c r="E49" s="54" t="s">
        <v>92</v>
      </c>
      <c r="F49" s="50"/>
      <c r="G49" s="52">
        <f>G50+G52+G51</f>
        <v>541.0699999999999</v>
      </c>
      <c r="H49" s="52">
        <f>H50+H51+H52</f>
        <v>418.47</v>
      </c>
      <c r="I49" s="143">
        <f t="shared" si="0"/>
        <v>77.34119430018298</v>
      </c>
    </row>
    <row r="50" spans="1:9" s="32" customFormat="1" ht="29.25" customHeight="1">
      <c r="A50" s="55"/>
      <c r="B50" s="61" t="s">
        <v>86</v>
      </c>
      <c r="C50" s="54" t="s">
        <v>51</v>
      </c>
      <c r="D50" s="54" t="s">
        <v>85</v>
      </c>
      <c r="E50" s="54" t="s">
        <v>92</v>
      </c>
      <c r="F50" s="50" t="s">
        <v>53</v>
      </c>
      <c r="G50" s="52">
        <v>452.96</v>
      </c>
      <c r="H50" s="52">
        <v>330.36</v>
      </c>
      <c r="I50" s="143">
        <f t="shared" si="0"/>
        <v>72.93359237018721</v>
      </c>
    </row>
    <row r="51" spans="1:9" s="32" customFormat="1" ht="29.25" customHeight="1">
      <c r="A51" s="55"/>
      <c r="B51" s="61" t="s">
        <v>86</v>
      </c>
      <c r="C51" s="54" t="s">
        <v>51</v>
      </c>
      <c r="D51" s="54" t="s">
        <v>85</v>
      </c>
      <c r="E51" s="54" t="s">
        <v>160</v>
      </c>
      <c r="F51" s="50" t="s">
        <v>53</v>
      </c>
      <c r="G51" s="52">
        <v>50</v>
      </c>
      <c r="H51" s="52">
        <v>50</v>
      </c>
      <c r="I51" s="143">
        <f t="shared" si="0"/>
        <v>100</v>
      </c>
    </row>
    <row r="52" spans="1:9" s="32" customFormat="1" ht="29.25" customHeight="1">
      <c r="A52" s="55"/>
      <c r="B52" s="61" t="s">
        <v>124</v>
      </c>
      <c r="C52" s="54" t="s">
        <v>51</v>
      </c>
      <c r="D52" s="54" t="s">
        <v>85</v>
      </c>
      <c r="E52" s="54" t="s">
        <v>92</v>
      </c>
      <c r="F52" s="50" t="s">
        <v>123</v>
      </c>
      <c r="G52" s="52">
        <v>38.11</v>
      </c>
      <c r="H52" s="52">
        <v>38.11</v>
      </c>
      <c r="I52" s="143">
        <f t="shared" si="0"/>
        <v>100</v>
      </c>
    </row>
    <row r="53" spans="1:9" s="32" customFormat="1" ht="42" customHeight="1">
      <c r="A53" s="55"/>
      <c r="B53" s="61" t="s">
        <v>97</v>
      </c>
      <c r="C53" s="54" t="s">
        <v>51</v>
      </c>
      <c r="D53" s="54" t="s">
        <v>98</v>
      </c>
      <c r="E53" s="54" t="s">
        <v>104</v>
      </c>
      <c r="F53" s="50"/>
      <c r="G53" s="52">
        <f>G57+G59</f>
        <v>0.2</v>
      </c>
      <c r="H53" s="52">
        <v>0.2</v>
      </c>
      <c r="I53" s="143">
        <f t="shared" si="0"/>
        <v>100</v>
      </c>
    </row>
    <row r="54" spans="1:9" s="32" customFormat="1" ht="72.75" customHeight="1">
      <c r="A54" s="55"/>
      <c r="B54" s="61" t="s">
        <v>109</v>
      </c>
      <c r="C54" s="54" t="s">
        <v>51</v>
      </c>
      <c r="D54" s="54" t="s">
        <v>98</v>
      </c>
      <c r="E54" s="54" t="s">
        <v>110</v>
      </c>
      <c r="F54" s="47"/>
      <c r="G54" s="52">
        <v>0.2</v>
      </c>
      <c r="H54" s="52">
        <v>0.2</v>
      </c>
      <c r="I54" s="143">
        <f t="shared" si="0"/>
        <v>100</v>
      </c>
    </row>
    <row r="55" spans="1:9" s="32" customFormat="1" ht="42" customHeight="1">
      <c r="A55" s="55"/>
      <c r="B55" s="61" t="s">
        <v>105</v>
      </c>
      <c r="C55" s="54" t="s">
        <v>51</v>
      </c>
      <c r="D55" s="54" t="s">
        <v>98</v>
      </c>
      <c r="E55" s="54" t="s">
        <v>104</v>
      </c>
      <c r="F55" s="47"/>
      <c r="G55" s="52">
        <v>0.2</v>
      </c>
      <c r="H55" s="52">
        <v>0.2</v>
      </c>
      <c r="I55" s="143">
        <f t="shared" si="0"/>
        <v>100</v>
      </c>
    </row>
    <row r="56" spans="1:9" s="32" customFormat="1" ht="46.5" customHeight="1">
      <c r="A56" s="55"/>
      <c r="B56" s="61" t="s">
        <v>112</v>
      </c>
      <c r="C56" s="54" t="s">
        <v>51</v>
      </c>
      <c r="D56" s="54" t="s">
        <v>98</v>
      </c>
      <c r="E56" s="54" t="s">
        <v>99</v>
      </c>
      <c r="F56" s="50"/>
      <c r="G56" s="52">
        <v>0.1</v>
      </c>
      <c r="H56" s="52">
        <v>0.1</v>
      </c>
      <c r="I56" s="143">
        <f t="shared" si="0"/>
        <v>100</v>
      </c>
    </row>
    <row r="57" spans="1:9" s="32" customFormat="1" ht="29.25" customHeight="1">
      <c r="A57" s="55"/>
      <c r="B57" s="61" t="s">
        <v>40</v>
      </c>
      <c r="C57" s="54" t="s">
        <v>51</v>
      </c>
      <c r="D57" s="54" t="s">
        <v>98</v>
      </c>
      <c r="E57" s="54" t="s">
        <v>99</v>
      </c>
      <c r="F57" s="50" t="s">
        <v>96</v>
      </c>
      <c r="G57" s="52">
        <v>0.1</v>
      </c>
      <c r="H57" s="52">
        <v>0.1</v>
      </c>
      <c r="I57" s="143">
        <f t="shared" si="0"/>
        <v>100</v>
      </c>
    </row>
    <row r="58" spans="1:9" s="32" customFormat="1" ht="48.75" customHeight="1">
      <c r="A58" s="55"/>
      <c r="B58" s="61" t="s">
        <v>161</v>
      </c>
      <c r="C58" s="54" t="s">
        <v>51</v>
      </c>
      <c r="D58" s="54" t="s">
        <v>98</v>
      </c>
      <c r="E58" s="54" t="s">
        <v>162</v>
      </c>
      <c r="F58" s="50"/>
      <c r="G58" s="52">
        <v>0.1</v>
      </c>
      <c r="H58" s="52">
        <v>0.1</v>
      </c>
      <c r="I58" s="143">
        <f t="shared" si="0"/>
        <v>100</v>
      </c>
    </row>
    <row r="59" spans="1:9" s="32" customFormat="1" ht="29.25" customHeight="1">
      <c r="A59" s="55"/>
      <c r="B59" s="61" t="s">
        <v>86</v>
      </c>
      <c r="C59" s="54" t="s">
        <v>51</v>
      </c>
      <c r="D59" s="54" t="s">
        <v>98</v>
      </c>
      <c r="E59" s="54" t="s">
        <v>162</v>
      </c>
      <c r="F59" s="50" t="s">
        <v>53</v>
      </c>
      <c r="G59" s="52">
        <v>0.1</v>
      </c>
      <c r="H59" s="52">
        <v>0.1</v>
      </c>
      <c r="I59" s="143">
        <f t="shared" si="0"/>
        <v>100</v>
      </c>
    </row>
    <row r="60" spans="1:9" s="32" customFormat="1" ht="30" customHeight="1">
      <c r="A60" s="55"/>
      <c r="B60" s="56" t="s">
        <v>70</v>
      </c>
      <c r="C60" s="47" t="s">
        <v>67</v>
      </c>
      <c r="D60" s="47"/>
      <c r="E60" s="48"/>
      <c r="F60" s="48"/>
      <c r="G60" s="49">
        <f>G61</f>
        <v>7.37</v>
      </c>
      <c r="H60" s="49">
        <v>7.37</v>
      </c>
      <c r="I60" s="143">
        <f t="shared" si="0"/>
        <v>100</v>
      </c>
    </row>
    <row r="61" spans="1:9" s="32" customFormat="1" ht="49.5" customHeight="1">
      <c r="A61" s="55"/>
      <c r="B61" s="55" t="s">
        <v>2</v>
      </c>
      <c r="C61" s="50" t="s">
        <v>67</v>
      </c>
      <c r="D61" s="50" t="s">
        <v>63</v>
      </c>
      <c r="E61" s="51"/>
      <c r="F61" s="51"/>
      <c r="G61" s="52">
        <f>G62</f>
        <v>7.37</v>
      </c>
      <c r="H61" s="52">
        <v>7.37</v>
      </c>
      <c r="I61" s="143">
        <f t="shared" si="0"/>
        <v>100</v>
      </c>
    </row>
    <row r="62" spans="1:9" s="32" customFormat="1" ht="77.25" customHeight="1">
      <c r="A62" s="55"/>
      <c r="B62" s="55" t="s">
        <v>109</v>
      </c>
      <c r="C62" s="50" t="s">
        <v>67</v>
      </c>
      <c r="D62" s="50" t="s">
        <v>63</v>
      </c>
      <c r="E62" s="51" t="s">
        <v>110</v>
      </c>
      <c r="F62" s="51"/>
      <c r="G62" s="52">
        <f>G63</f>
        <v>7.37</v>
      </c>
      <c r="H62" s="52">
        <v>7.37</v>
      </c>
      <c r="I62" s="143">
        <f t="shared" si="0"/>
        <v>100</v>
      </c>
    </row>
    <row r="63" spans="1:9" s="32" customFormat="1" ht="45.75" customHeight="1">
      <c r="A63" s="55"/>
      <c r="B63" s="61" t="s">
        <v>105</v>
      </c>
      <c r="C63" s="50" t="s">
        <v>67</v>
      </c>
      <c r="D63" s="50" t="s">
        <v>63</v>
      </c>
      <c r="E63" s="51" t="s">
        <v>114</v>
      </c>
      <c r="F63" s="51"/>
      <c r="G63" s="52">
        <f>G64</f>
        <v>7.37</v>
      </c>
      <c r="H63" s="52">
        <v>7.37</v>
      </c>
      <c r="I63" s="143">
        <f t="shared" si="0"/>
        <v>100</v>
      </c>
    </row>
    <row r="64" spans="1:9" s="32" customFormat="1" ht="54" customHeight="1">
      <c r="A64" s="55"/>
      <c r="B64" s="61" t="s">
        <v>113</v>
      </c>
      <c r="C64" s="50" t="s">
        <v>67</v>
      </c>
      <c r="D64" s="50" t="s">
        <v>63</v>
      </c>
      <c r="E64" s="51" t="s">
        <v>107</v>
      </c>
      <c r="F64" s="51"/>
      <c r="G64" s="52">
        <f>G65+G66</f>
        <v>7.37</v>
      </c>
      <c r="H64" s="52">
        <v>7.37</v>
      </c>
      <c r="I64" s="143">
        <f t="shared" si="0"/>
        <v>100</v>
      </c>
    </row>
    <row r="65" spans="1:9" s="32" customFormat="1" ht="64.5" customHeight="1">
      <c r="A65" s="55"/>
      <c r="B65" s="61" t="s">
        <v>57</v>
      </c>
      <c r="C65" s="50" t="s">
        <v>67</v>
      </c>
      <c r="D65" s="50" t="s">
        <v>63</v>
      </c>
      <c r="E65" s="51" t="s">
        <v>93</v>
      </c>
      <c r="F65" s="51" t="s">
        <v>53</v>
      </c>
      <c r="G65" s="52">
        <v>3.05</v>
      </c>
      <c r="H65" s="52">
        <v>3.05</v>
      </c>
      <c r="I65" s="143">
        <f t="shared" si="0"/>
        <v>100</v>
      </c>
    </row>
    <row r="66" spans="1:9" s="32" customFormat="1" ht="64.5" customHeight="1">
      <c r="A66" s="55"/>
      <c r="B66" s="61" t="s">
        <v>157</v>
      </c>
      <c r="C66" s="50" t="s">
        <v>67</v>
      </c>
      <c r="D66" s="50" t="s">
        <v>63</v>
      </c>
      <c r="E66" s="51" t="s">
        <v>156</v>
      </c>
      <c r="F66" s="51"/>
      <c r="G66" s="52">
        <v>4.32</v>
      </c>
      <c r="H66" s="52">
        <v>4.32</v>
      </c>
      <c r="I66" s="143">
        <f t="shared" si="0"/>
        <v>100</v>
      </c>
    </row>
    <row r="67" spans="1:9" s="32" customFormat="1" ht="64.5" customHeight="1">
      <c r="A67" s="55"/>
      <c r="B67" s="61" t="s">
        <v>57</v>
      </c>
      <c r="C67" s="50" t="s">
        <v>67</v>
      </c>
      <c r="D67" s="50" t="s">
        <v>63</v>
      </c>
      <c r="E67" s="51" t="s">
        <v>156</v>
      </c>
      <c r="F67" s="51" t="s">
        <v>53</v>
      </c>
      <c r="G67" s="52">
        <v>4.32</v>
      </c>
      <c r="H67" s="52">
        <v>4.32</v>
      </c>
      <c r="I67" s="143">
        <f t="shared" si="0"/>
        <v>100</v>
      </c>
    </row>
    <row r="68" spans="1:9" s="32" customFormat="1" ht="23.25" customHeight="1">
      <c r="A68" s="55"/>
      <c r="B68" s="56" t="s">
        <v>71</v>
      </c>
      <c r="C68" s="47" t="s">
        <v>68</v>
      </c>
      <c r="D68" s="47"/>
      <c r="E68" s="47"/>
      <c r="F68" s="47"/>
      <c r="G68" s="49">
        <f>G69</f>
        <v>244.57999999999998</v>
      </c>
      <c r="H68" s="49">
        <v>244.58</v>
      </c>
      <c r="I68" s="143">
        <f t="shared" si="0"/>
        <v>100.00000000000003</v>
      </c>
    </row>
    <row r="69" spans="1:9" s="33" customFormat="1" ht="43.5" customHeight="1">
      <c r="A69" s="55"/>
      <c r="B69" s="55" t="s">
        <v>36</v>
      </c>
      <c r="C69" s="50" t="s">
        <v>68</v>
      </c>
      <c r="D69" s="50" t="s">
        <v>67</v>
      </c>
      <c r="E69" s="50"/>
      <c r="F69" s="50"/>
      <c r="G69" s="52">
        <f>G70</f>
        <v>244.57999999999998</v>
      </c>
      <c r="H69" s="52">
        <v>244.58</v>
      </c>
      <c r="I69" s="143">
        <f t="shared" si="0"/>
        <v>100.00000000000003</v>
      </c>
    </row>
    <row r="70" spans="1:9" s="33" customFormat="1" ht="84" customHeight="1">
      <c r="A70" s="55"/>
      <c r="B70" s="55" t="s">
        <v>109</v>
      </c>
      <c r="C70" s="50" t="s">
        <v>68</v>
      </c>
      <c r="D70" s="50" t="s">
        <v>67</v>
      </c>
      <c r="E70" s="50" t="s">
        <v>110</v>
      </c>
      <c r="F70" s="50"/>
      <c r="G70" s="52">
        <f>G71</f>
        <v>244.57999999999998</v>
      </c>
      <c r="H70" s="52">
        <v>244.58</v>
      </c>
      <c r="I70" s="143">
        <f t="shared" si="0"/>
        <v>100.00000000000003</v>
      </c>
    </row>
    <row r="71" spans="1:9" s="33" customFormat="1" ht="41.25" customHeight="1">
      <c r="A71" s="55"/>
      <c r="B71" s="55" t="s">
        <v>105</v>
      </c>
      <c r="C71" s="50" t="s">
        <v>68</v>
      </c>
      <c r="D71" s="50" t="s">
        <v>67</v>
      </c>
      <c r="E71" s="50" t="s">
        <v>104</v>
      </c>
      <c r="F71" s="50"/>
      <c r="G71" s="52">
        <f>G72</f>
        <v>244.57999999999998</v>
      </c>
      <c r="H71" s="52">
        <v>244.58</v>
      </c>
      <c r="I71" s="143">
        <f t="shared" si="0"/>
        <v>100.00000000000003</v>
      </c>
    </row>
    <row r="72" spans="1:9" s="33" customFormat="1" ht="41.25" customHeight="1">
      <c r="A72" s="55"/>
      <c r="B72" s="55" t="s">
        <v>115</v>
      </c>
      <c r="C72" s="50" t="s">
        <v>68</v>
      </c>
      <c r="D72" s="50" t="s">
        <v>67</v>
      </c>
      <c r="E72" s="50" t="s">
        <v>116</v>
      </c>
      <c r="F72" s="50"/>
      <c r="G72" s="52">
        <f>G73+G74</f>
        <v>244.57999999999998</v>
      </c>
      <c r="H72" s="52">
        <v>244.58</v>
      </c>
      <c r="I72" s="143">
        <f>H72/G72*100</f>
        <v>100.00000000000003</v>
      </c>
    </row>
    <row r="73" spans="1:9" s="33" customFormat="1" ht="60.75" customHeight="1">
      <c r="A73" s="55"/>
      <c r="B73" s="61" t="s">
        <v>57</v>
      </c>
      <c r="C73" s="50" t="s">
        <v>68</v>
      </c>
      <c r="D73" s="50" t="s">
        <v>67</v>
      </c>
      <c r="E73" s="50" t="s">
        <v>94</v>
      </c>
      <c r="F73" s="50" t="s">
        <v>53</v>
      </c>
      <c r="G73" s="52">
        <v>241.88</v>
      </c>
      <c r="H73" s="52">
        <v>241.88</v>
      </c>
      <c r="I73" s="143">
        <f>H73/G73*100</f>
        <v>100</v>
      </c>
    </row>
    <row r="74" spans="1:9" s="33" customFormat="1" ht="60.75" customHeight="1">
      <c r="A74" s="55"/>
      <c r="B74" s="61" t="s">
        <v>124</v>
      </c>
      <c r="C74" s="50" t="s">
        <v>68</v>
      </c>
      <c r="D74" s="50" t="s">
        <v>67</v>
      </c>
      <c r="E74" s="50" t="s">
        <v>94</v>
      </c>
      <c r="F74" s="50" t="s">
        <v>123</v>
      </c>
      <c r="G74" s="52">
        <v>2.7</v>
      </c>
      <c r="H74" s="52">
        <v>2.7</v>
      </c>
      <c r="I74" s="143">
        <f>H74/G74*100</f>
        <v>100</v>
      </c>
    </row>
    <row r="75" spans="1:9" s="33" customFormat="1" ht="25.5" customHeight="1">
      <c r="A75" s="55"/>
      <c r="B75" s="61" t="s">
        <v>72</v>
      </c>
      <c r="C75" s="50" t="s">
        <v>73</v>
      </c>
      <c r="D75" s="50" t="s">
        <v>73</v>
      </c>
      <c r="E75" s="50" t="s">
        <v>74</v>
      </c>
      <c r="F75" s="50" t="s">
        <v>75</v>
      </c>
      <c r="G75" s="52">
        <v>0</v>
      </c>
      <c r="H75" s="52"/>
      <c r="I75" s="143"/>
    </row>
    <row r="76" spans="1:9" s="25" customFormat="1" ht="23.25" customHeight="1">
      <c r="A76" s="45"/>
      <c r="B76" s="151" t="s">
        <v>0</v>
      </c>
      <c r="C76" s="152"/>
      <c r="D76" s="152"/>
      <c r="E76" s="152"/>
      <c r="F76" s="153"/>
      <c r="G76" s="46">
        <v>2983.02</v>
      </c>
      <c r="H76" s="46">
        <f>H7+H32+H39+H45+H60+H68</f>
        <v>2841.4100000000003</v>
      </c>
      <c r="I76" s="143">
        <f>H76/G76*100</f>
        <v>95.25279750051962</v>
      </c>
    </row>
    <row r="77" spans="1:9" s="25" customFormat="1" ht="23.25" customHeight="1">
      <c r="A77" s="85"/>
      <c r="B77" s="86"/>
      <c r="C77" s="87"/>
      <c r="D77" s="87"/>
      <c r="E77" s="88"/>
      <c r="F77" s="87"/>
      <c r="G77" s="87"/>
      <c r="H77" s="87"/>
      <c r="I77" s="89"/>
    </row>
    <row r="78" spans="1:8" s="25" customFormat="1" ht="36.75" customHeight="1">
      <c r="A78" s="34"/>
      <c r="B78" s="35" t="s">
        <v>176</v>
      </c>
      <c r="C78" s="36"/>
      <c r="D78" s="36"/>
      <c r="E78" s="36"/>
      <c r="F78" s="36"/>
      <c r="G78" s="36"/>
      <c r="H78" s="36"/>
    </row>
    <row r="79" spans="1:8" s="25" customFormat="1" ht="24" customHeight="1">
      <c r="A79" s="154"/>
      <c r="B79" s="154"/>
      <c r="C79" s="154"/>
      <c r="D79" s="154"/>
      <c r="E79" s="154"/>
      <c r="F79" s="154"/>
      <c r="G79" s="154"/>
      <c r="H79" s="154"/>
    </row>
    <row r="80" spans="1:8" s="25" customFormat="1" ht="35.25" customHeight="1">
      <c r="A80" s="27"/>
      <c r="B80" s="28"/>
      <c r="C80" s="29"/>
      <c r="D80" s="29"/>
      <c r="E80" s="29"/>
      <c r="F80" s="29"/>
      <c r="G80" s="29"/>
      <c r="H80" s="29"/>
    </row>
    <row r="81" spans="1:8" s="25" customFormat="1" ht="52.5" customHeight="1">
      <c r="A81" s="27"/>
      <c r="B81" s="28"/>
      <c r="C81" s="29"/>
      <c r="D81" s="29"/>
      <c r="E81" s="29"/>
      <c r="F81" s="29"/>
      <c r="G81" s="29"/>
      <c r="H81" s="29"/>
    </row>
    <row r="82" spans="1:8" s="25" customFormat="1" ht="49.5" customHeight="1">
      <c r="A82" s="27"/>
      <c r="B82" s="28"/>
      <c r="C82" s="29"/>
      <c r="D82" s="29"/>
      <c r="E82" s="29"/>
      <c r="F82" s="29"/>
      <c r="G82" s="29"/>
      <c r="H82" s="29"/>
    </row>
    <row r="83" spans="1:8" s="33" customFormat="1" ht="54" customHeight="1">
      <c r="A83" s="27"/>
      <c r="B83" s="28"/>
      <c r="C83" s="29"/>
      <c r="D83" s="29"/>
      <c r="E83" s="29"/>
      <c r="F83" s="29"/>
      <c r="G83" s="29"/>
      <c r="H83" s="29"/>
    </row>
    <row r="84" spans="1:8" s="33" customFormat="1" ht="26.25" customHeight="1">
      <c r="A84" s="27"/>
      <c r="B84" s="28"/>
      <c r="C84" s="29"/>
      <c r="D84" s="29"/>
      <c r="E84" s="29"/>
      <c r="F84" s="29"/>
      <c r="G84" s="29"/>
      <c r="H84" s="29"/>
    </row>
    <row r="85" spans="1:8" s="33" customFormat="1" ht="15.75">
      <c r="A85" s="27"/>
      <c r="B85" s="28"/>
      <c r="C85" s="29"/>
      <c r="D85" s="29"/>
      <c r="E85" s="29"/>
      <c r="F85" s="29"/>
      <c r="G85" s="29"/>
      <c r="H85" s="29"/>
    </row>
    <row r="86" spans="1:8" s="33" customFormat="1" ht="15.75">
      <c r="A86" s="27"/>
      <c r="B86" s="28"/>
      <c r="C86" s="29"/>
      <c r="D86" s="29"/>
      <c r="E86" s="29"/>
      <c r="F86" s="29"/>
      <c r="G86" s="29"/>
      <c r="H86" s="29"/>
    </row>
    <row r="87" spans="1:8" s="33" customFormat="1" ht="15.75">
      <c r="A87" s="27"/>
      <c r="B87" s="28"/>
      <c r="C87" s="29"/>
      <c r="D87" s="29"/>
      <c r="E87" s="29"/>
      <c r="F87" s="29"/>
      <c r="G87" s="29"/>
      <c r="H87" s="29"/>
    </row>
    <row r="88" spans="1:9" s="33" customFormat="1" ht="114" customHeight="1">
      <c r="A88" s="27"/>
      <c r="B88" s="28"/>
      <c r="C88" s="29"/>
      <c r="D88" s="29"/>
      <c r="E88" s="29"/>
      <c r="F88" s="29"/>
      <c r="G88" s="29"/>
      <c r="H88" s="29"/>
      <c r="I88" s="28"/>
    </row>
  </sheetData>
  <sheetProtection/>
  <mergeCells count="5">
    <mergeCell ref="A3:H3"/>
    <mergeCell ref="B76:F76"/>
    <mergeCell ref="A79:H79"/>
    <mergeCell ref="F1:I1"/>
    <mergeCell ref="F4:I4"/>
  </mergeCells>
  <printOptions/>
  <pageMargins left="0.27" right="0.18" top="0.56" bottom="0.38" header="0.3" footer="0.4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0">
      <selection activeCell="E22" sqref="E22"/>
    </sheetView>
  </sheetViews>
  <sheetFormatPr defaultColWidth="9.00390625" defaultRowHeight="31.5" customHeight="1"/>
  <cols>
    <col min="1" max="1" width="14.625" style="7" customWidth="1"/>
    <col min="2" max="2" width="54.25390625" style="8" customWidth="1"/>
    <col min="3" max="3" width="9.25390625" style="9" customWidth="1"/>
    <col min="4" max="4" width="20.25390625" style="9" customWidth="1"/>
    <col min="5" max="5" width="18.75390625" style="9" customWidth="1"/>
    <col min="6" max="6" width="15.375" style="9" customWidth="1"/>
    <col min="7" max="7" width="19.75390625" style="10" customWidth="1"/>
    <col min="8" max="16384" width="9.125" style="10" customWidth="1"/>
  </cols>
  <sheetData>
    <row r="1" spans="6:7" ht="81.75" customHeight="1">
      <c r="F1" s="163" t="s">
        <v>177</v>
      </c>
      <c r="G1" s="163"/>
    </row>
    <row r="2" spans="1:7" ht="69" customHeight="1">
      <c r="A2" s="148" t="s">
        <v>227</v>
      </c>
      <c r="B2" s="148"/>
      <c r="C2" s="148"/>
      <c r="D2" s="148"/>
      <c r="E2" s="148"/>
      <c r="F2" s="148"/>
      <c r="G2" s="148"/>
    </row>
    <row r="3" spans="6:7" ht="29.25" customHeight="1">
      <c r="F3" s="11"/>
      <c r="G3" s="80" t="s">
        <v>13</v>
      </c>
    </row>
    <row r="4" spans="1:7" ht="69" customHeight="1">
      <c r="A4" s="182" t="s">
        <v>12</v>
      </c>
      <c r="B4" s="183"/>
      <c r="C4" s="184" t="s">
        <v>178</v>
      </c>
      <c r="D4" s="178" t="s">
        <v>179</v>
      </c>
      <c r="E4" s="178" t="s">
        <v>180</v>
      </c>
      <c r="F4" s="160" t="s">
        <v>181</v>
      </c>
      <c r="G4" s="178" t="s">
        <v>182</v>
      </c>
    </row>
    <row r="5" spans="1:7" s="13" customFormat="1" ht="19.5" customHeight="1">
      <c r="A5" s="183"/>
      <c r="B5" s="183"/>
      <c r="C5" s="185"/>
      <c r="D5" s="179"/>
      <c r="E5" s="179"/>
      <c r="F5" s="161"/>
      <c r="G5" s="179"/>
    </row>
    <row r="6" spans="1:7" ht="38.25" customHeight="1">
      <c r="A6" s="183"/>
      <c r="B6" s="183"/>
      <c r="C6" s="185"/>
      <c r="D6" s="179"/>
      <c r="E6" s="179"/>
      <c r="F6" s="162"/>
      <c r="G6" s="179"/>
    </row>
    <row r="7" spans="1:7" ht="19.5" customHeight="1" thickBot="1">
      <c r="A7" s="180">
        <v>1</v>
      </c>
      <c r="B7" s="181"/>
      <c r="C7" s="99">
        <v>2</v>
      </c>
      <c r="D7" s="99">
        <v>3</v>
      </c>
      <c r="E7" s="99">
        <v>4</v>
      </c>
      <c r="F7" s="99">
        <v>8</v>
      </c>
      <c r="G7" s="100" t="s">
        <v>183</v>
      </c>
    </row>
    <row r="8" spans="1:7" ht="42.75" customHeight="1">
      <c r="A8" s="170" t="s">
        <v>184</v>
      </c>
      <c r="B8" s="171"/>
      <c r="C8" s="101">
        <v>500</v>
      </c>
      <c r="D8" s="102" t="s">
        <v>185</v>
      </c>
      <c r="E8" s="103">
        <v>-88.97</v>
      </c>
      <c r="F8" s="103">
        <v>-232.09</v>
      </c>
      <c r="G8" s="104"/>
    </row>
    <row r="9" spans="1:7" ht="26.25" customHeight="1">
      <c r="A9" s="172" t="s">
        <v>187</v>
      </c>
      <c r="B9" s="173"/>
      <c r="C9" s="105"/>
      <c r="D9" s="106"/>
      <c r="E9" s="107"/>
      <c r="F9" s="108"/>
      <c r="G9" s="109"/>
    </row>
    <row r="10" spans="1:7" ht="42.75" customHeight="1">
      <c r="A10" s="170" t="s">
        <v>188</v>
      </c>
      <c r="B10" s="171"/>
      <c r="C10" s="101">
        <v>520</v>
      </c>
      <c r="D10" s="102" t="s">
        <v>185</v>
      </c>
      <c r="E10" s="103" t="s">
        <v>186</v>
      </c>
      <c r="F10" s="103" t="s">
        <v>186</v>
      </c>
      <c r="G10" s="104" t="s">
        <v>186</v>
      </c>
    </row>
    <row r="11" spans="1:7" ht="45" customHeight="1">
      <c r="A11" s="172" t="s">
        <v>189</v>
      </c>
      <c r="B11" s="173"/>
      <c r="C11" s="110"/>
      <c r="D11" s="111"/>
      <c r="E11" s="112"/>
      <c r="F11" s="112"/>
      <c r="G11" s="113"/>
    </row>
    <row r="12" spans="1:7" ht="38.25" customHeight="1">
      <c r="A12" s="174" t="s">
        <v>190</v>
      </c>
      <c r="B12" s="175"/>
      <c r="C12" s="110">
        <v>620</v>
      </c>
      <c r="D12" s="111" t="s">
        <v>185</v>
      </c>
      <c r="E12" s="112" t="s">
        <v>186</v>
      </c>
      <c r="F12" s="112" t="s">
        <v>186</v>
      </c>
      <c r="G12" s="114" t="s">
        <v>186</v>
      </c>
    </row>
    <row r="13" spans="1:7" ht="46.5" customHeight="1">
      <c r="A13" s="176" t="s">
        <v>191</v>
      </c>
      <c r="B13" s="177"/>
      <c r="C13" s="110">
        <v>700</v>
      </c>
      <c r="D13" s="106"/>
      <c r="E13" s="112">
        <v>-88.97</v>
      </c>
      <c r="F13" s="112">
        <v>-232.09</v>
      </c>
      <c r="G13" s="113"/>
    </row>
    <row r="14" spans="1:7" ht="41.25" customHeight="1">
      <c r="A14" s="176" t="s">
        <v>192</v>
      </c>
      <c r="B14" s="177"/>
      <c r="C14" s="110">
        <v>700</v>
      </c>
      <c r="D14" s="138" t="s">
        <v>193</v>
      </c>
      <c r="E14" s="112">
        <v>-88.97</v>
      </c>
      <c r="F14" s="112">
        <v>-232.09</v>
      </c>
      <c r="G14" s="112"/>
    </row>
    <row r="15" spans="1:7" ht="48.75" customHeight="1">
      <c r="A15" s="176" t="s">
        <v>192</v>
      </c>
      <c r="B15" s="177"/>
      <c r="C15" s="110">
        <v>700</v>
      </c>
      <c r="D15" s="138" t="s">
        <v>193</v>
      </c>
      <c r="E15" s="112" t="s">
        <v>186</v>
      </c>
      <c r="F15" s="112" t="s">
        <v>186</v>
      </c>
      <c r="G15" s="112" t="s">
        <v>186</v>
      </c>
    </row>
    <row r="16" spans="1:7" ht="37.5" customHeight="1">
      <c r="A16" s="166" t="s">
        <v>194</v>
      </c>
      <c r="B16" s="167"/>
      <c r="C16" s="110">
        <v>710</v>
      </c>
      <c r="D16" s="106"/>
      <c r="E16" s="112">
        <v>-3071.99</v>
      </c>
      <c r="F16" s="112">
        <v>-3073.51</v>
      </c>
      <c r="G16" s="115" t="s">
        <v>185</v>
      </c>
    </row>
    <row r="17" spans="1:7" ht="36.75" customHeight="1">
      <c r="A17" s="168" t="s">
        <v>195</v>
      </c>
      <c r="B17" s="169"/>
      <c r="C17" s="110">
        <v>710</v>
      </c>
      <c r="D17" s="137" t="s">
        <v>196</v>
      </c>
      <c r="E17" s="112">
        <v>-3071.99</v>
      </c>
      <c r="F17" s="112">
        <f>F16</f>
        <v>-3073.51</v>
      </c>
      <c r="G17" s="115" t="s">
        <v>185</v>
      </c>
    </row>
    <row r="18" spans="1:7" ht="43.5" customHeight="1">
      <c r="A18" s="166" t="s">
        <v>194</v>
      </c>
      <c r="B18" s="167"/>
      <c r="C18" s="110">
        <v>710</v>
      </c>
      <c r="D18" s="106"/>
      <c r="E18" s="112" t="s">
        <v>186</v>
      </c>
      <c r="F18" s="112" t="s">
        <v>186</v>
      </c>
      <c r="G18" s="115" t="s">
        <v>185</v>
      </c>
    </row>
    <row r="19" spans="1:7" ht="42" customHeight="1">
      <c r="A19" s="168" t="s">
        <v>197</v>
      </c>
      <c r="B19" s="169"/>
      <c r="C19" s="110">
        <v>710</v>
      </c>
      <c r="D19" s="137" t="s">
        <v>198</v>
      </c>
      <c r="E19" s="112">
        <f>E16</f>
        <v>-3071.99</v>
      </c>
      <c r="F19" s="112">
        <f>F17</f>
        <v>-3073.51</v>
      </c>
      <c r="G19" s="115" t="s">
        <v>185</v>
      </c>
    </row>
    <row r="20" spans="1:7" ht="60.75" customHeight="1">
      <c r="A20" s="168" t="s">
        <v>199</v>
      </c>
      <c r="B20" s="169"/>
      <c r="C20" s="110">
        <v>710</v>
      </c>
      <c r="D20" s="137" t="s">
        <v>200</v>
      </c>
      <c r="E20" s="112">
        <f>E16</f>
        <v>-3071.99</v>
      </c>
      <c r="F20" s="112">
        <f>F16</f>
        <v>-3073.51</v>
      </c>
      <c r="G20" s="115" t="s">
        <v>185</v>
      </c>
    </row>
    <row r="21" spans="1:7" ht="53.25" customHeight="1">
      <c r="A21" s="168" t="s">
        <v>201</v>
      </c>
      <c r="B21" s="169"/>
      <c r="C21" s="110">
        <v>710</v>
      </c>
      <c r="D21" s="137" t="s">
        <v>202</v>
      </c>
      <c r="E21" s="112">
        <f>E16</f>
        <v>-3071.99</v>
      </c>
      <c r="F21" s="112">
        <f>F16</f>
        <v>-3073.51</v>
      </c>
      <c r="G21" s="115" t="s">
        <v>185</v>
      </c>
    </row>
    <row r="22" spans="1:7" ht="39" customHeight="1">
      <c r="A22" s="166" t="s">
        <v>203</v>
      </c>
      <c r="B22" s="167"/>
      <c r="C22" s="110">
        <v>720</v>
      </c>
      <c r="D22" s="106"/>
      <c r="E22" s="112">
        <v>2983.02</v>
      </c>
      <c r="F22" s="112">
        <v>2841.41</v>
      </c>
      <c r="G22" s="115" t="s">
        <v>185</v>
      </c>
    </row>
    <row r="23" spans="1:7" ht="40.5" customHeight="1">
      <c r="A23" s="168" t="s">
        <v>204</v>
      </c>
      <c r="B23" s="169"/>
      <c r="C23" s="110">
        <v>720</v>
      </c>
      <c r="D23" s="137" t="s">
        <v>205</v>
      </c>
      <c r="E23" s="112">
        <f>E22</f>
        <v>2983.02</v>
      </c>
      <c r="F23" s="112">
        <f>F22</f>
        <v>2841.41</v>
      </c>
      <c r="G23" s="115" t="s">
        <v>185</v>
      </c>
    </row>
    <row r="24" spans="1:7" ht="64.5" customHeight="1">
      <c r="A24" s="166" t="s">
        <v>203</v>
      </c>
      <c r="B24" s="167"/>
      <c r="C24" s="110">
        <v>720</v>
      </c>
      <c r="D24" s="106"/>
      <c r="E24" s="112" t="s">
        <v>186</v>
      </c>
      <c r="F24" s="112" t="s">
        <v>186</v>
      </c>
      <c r="G24" s="115" t="s">
        <v>185</v>
      </c>
    </row>
    <row r="25" spans="1:7" ht="41.25" customHeight="1">
      <c r="A25" s="168" t="s">
        <v>206</v>
      </c>
      <c r="B25" s="169"/>
      <c r="C25" s="110">
        <v>720</v>
      </c>
      <c r="D25" s="137" t="s">
        <v>207</v>
      </c>
      <c r="E25" s="112">
        <f>E22</f>
        <v>2983.02</v>
      </c>
      <c r="F25" s="112">
        <f>F22</f>
        <v>2841.41</v>
      </c>
      <c r="G25" s="115" t="s">
        <v>185</v>
      </c>
    </row>
    <row r="26" spans="1:7" ht="39.75" customHeight="1">
      <c r="A26" s="168" t="s">
        <v>208</v>
      </c>
      <c r="B26" s="169"/>
      <c r="C26" s="110">
        <v>720</v>
      </c>
      <c r="D26" s="137" t="s">
        <v>209</v>
      </c>
      <c r="E26" s="112">
        <f>E25</f>
        <v>2983.02</v>
      </c>
      <c r="F26" s="112">
        <f>F22</f>
        <v>2841.41</v>
      </c>
      <c r="G26" s="115" t="s">
        <v>185</v>
      </c>
    </row>
    <row r="27" spans="1:7" ht="42" customHeight="1">
      <c r="A27" s="168" t="s">
        <v>210</v>
      </c>
      <c r="B27" s="169"/>
      <c r="C27" s="110">
        <v>720</v>
      </c>
      <c r="D27" s="137" t="s">
        <v>211</v>
      </c>
      <c r="E27" s="112">
        <f>E25</f>
        <v>2983.02</v>
      </c>
      <c r="F27" s="112">
        <f>F22</f>
        <v>2841.41</v>
      </c>
      <c r="G27" s="115" t="s">
        <v>185</v>
      </c>
    </row>
    <row r="28" spans="1:7" ht="84.75" customHeight="1" thickBot="1">
      <c r="A28" s="164" t="s">
        <v>212</v>
      </c>
      <c r="B28" s="165"/>
      <c r="C28" s="116" t="s">
        <v>213</v>
      </c>
      <c r="D28" s="117" t="s">
        <v>214</v>
      </c>
      <c r="E28" s="117" t="s">
        <v>214</v>
      </c>
      <c r="F28" s="118" t="s">
        <v>186</v>
      </c>
      <c r="G28" s="119" t="s">
        <v>214</v>
      </c>
    </row>
    <row r="29" spans="1:7" ht="24.75" customHeight="1">
      <c r="A29" s="164" t="s">
        <v>215</v>
      </c>
      <c r="B29" s="165"/>
      <c r="C29" s="120" t="s">
        <v>216</v>
      </c>
      <c r="D29" s="121" t="s">
        <v>214</v>
      </c>
      <c r="E29" s="122" t="s">
        <v>214</v>
      </c>
      <c r="F29" s="123" t="s">
        <v>186</v>
      </c>
      <c r="G29" s="124" t="s">
        <v>214</v>
      </c>
    </row>
    <row r="30" spans="1:7" ht="25.5" customHeight="1">
      <c r="A30" s="156" t="s">
        <v>189</v>
      </c>
      <c r="B30" s="157"/>
      <c r="C30" s="125"/>
      <c r="D30" s="126"/>
      <c r="E30" s="127"/>
      <c r="F30" s="127"/>
      <c r="G30" s="128"/>
    </row>
    <row r="31" spans="1:7" ht="48.75" customHeight="1">
      <c r="A31" s="156" t="s">
        <v>217</v>
      </c>
      <c r="B31" s="157"/>
      <c r="C31" s="129" t="s">
        <v>218</v>
      </c>
      <c r="D31" s="130" t="s">
        <v>214</v>
      </c>
      <c r="E31" s="131" t="s">
        <v>214</v>
      </c>
      <c r="F31" s="132" t="s">
        <v>186</v>
      </c>
      <c r="G31" s="133" t="s">
        <v>214</v>
      </c>
    </row>
    <row r="32" spans="1:7" ht="50.25" customHeight="1" thickBot="1">
      <c r="A32" s="158" t="s">
        <v>219</v>
      </c>
      <c r="B32" s="159"/>
      <c r="C32" s="140" t="s">
        <v>220</v>
      </c>
      <c r="D32" s="130" t="s">
        <v>214</v>
      </c>
      <c r="E32" s="131" t="s">
        <v>214</v>
      </c>
      <c r="F32" s="132" t="s">
        <v>186</v>
      </c>
      <c r="G32" s="133" t="s">
        <v>214</v>
      </c>
    </row>
    <row r="33" spans="1:7" ht="44.25" customHeight="1">
      <c r="A33" s="164" t="s">
        <v>221</v>
      </c>
      <c r="B33" s="165"/>
      <c r="C33" s="120" t="s">
        <v>222</v>
      </c>
      <c r="D33" s="121" t="s">
        <v>214</v>
      </c>
      <c r="E33" s="122" t="s">
        <v>214</v>
      </c>
      <c r="F33" s="123" t="s">
        <v>186</v>
      </c>
      <c r="G33" s="124" t="s">
        <v>214</v>
      </c>
    </row>
    <row r="34" spans="1:7" ht="33.75" customHeight="1">
      <c r="A34" s="156" t="s">
        <v>187</v>
      </c>
      <c r="B34" s="157"/>
      <c r="C34" s="125"/>
      <c r="D34" s="126"/>
      <c r="E34" s="127"/>
      <c r="F34" s="127"/>
      <c r="G34" s="128"/>
    </row>
    <row r="35" spans="1:7" ht="44.25" customHeight="1">
      <c r="A35" s="158" t="s">
        <v>223</v>
      </c>
      <c r="B35" s="159"/>
      <c r="C35" s="140" t="s">
        <v>224</v>
      </c>
      <c r="D35" s="130" t="s">
        <v>214</v>
      </c>
      <c r="E35" s="131" t="s">
        <v>214</v>
      </c>
      <c r="F35" s="132" t="s">
        <v>186</v>
      </c>
      <c r="G35" s="133" t="s">
        <v>214</v>
      </c>
    </row>
    <row r="36" spans="1:7" ht="45" customHeight="1" thickBot="1">
      <c r="A36" s="158" t="s">
        <v>225</v>
      </c>
      <c r="B36" s="159"/>
      <c r="C36" s="139" t="s">
        <v>226</v>
      </c>
      <c r="D36" s="117" t="s">
        <v>214</v>
      </c>
      <c r="E36" s="134" t="s">
        <v>214</v>
      </c>
      <c r="F36" s="135" t="s">
        <v>186</v>
      </c>
      <c r="G36" s="136" t="s">
        <v>214</v>
      </c>
    </row>
    <row r="37" spans="1:6" ht="84.75" customHeight="1">
      <c r="A37" s="10"/>
      <c r="B37" s="10"/>
      <c r="C37" s="10"/>
      <c r="D37" s="10"/>
      <c r="E37" s="10"/>
      <c r="F37" s="10"/>
    </row>
    <row r="38" spans="1:6" ht="74.25" customHeight="1">
      <c r="A38" s="10"/>
      <c r="B38" s="10"/>
      <c r="C38" s="10"/>
      <c r="D38" s="10"/>
      <c r="E38" s="10"/>
      <c r="F38" s="10"/>
    </row>
    <row r="39" spans="1:6" ht="24.75" customHeight="1">
      <c r="A39" s="10"/>
      <c r="B39" s="10"/>
      <c r="C39" s="10"/>
      <c r="D39" s="10"/>
      <c r="E39" s="10"/>
      <c r="F39" s="10"/>
    </row>
    <row r="40" spans="1:6" ht="78.75" customHeight="1">
      <c r="A40" s="10"/>
      <c r="B40" s="10"/>
      <c r="C40" s="10"/>
      <c r="D40" s="10"/>
      <c r="E40" s="10"/>
      <c r="F40" s="10"/>
    </row>
    <row r="41" spans="1:6" ht="75" customHeight="1">
      <c r="A41" s="10"/>
      <c r="B41" s="10"/>
      <c r="C41" s="10"/>
      <c r="D41" s="10"/>
      <c r="E41" s="10"/>
      <c r="F41" s="10"/>
    </row>
    <row r="42" spans="1:6" ht="48" customHeight="1">
      <c r="A42" s="10"/>
      <c r="B42" s="10"/>
      <c r="C42" s="10"/>
      <c r="D42" s="10"/>
      <c r="E42" s="10"/>
      <c r="F42" s="10"/>
    </row>
    <row r="43" spans="1:6" ht="45.75" customHeight="1">
      <c r="A43" s="10"/>
      <c r="B43" s="10"/>
      <c r="C43" s="10"/>
      <c r="D43" s="10"/>
      <c r="E43" s="10"/>
      <c r="F43" s="10"/>
    </row>
    <row r="44" spans="1:6" ht="58.5" customHeight="1">
      <c r="A44" s="10"/>
      <c r="B44" s="10"/>
      <c r="C44" s="10"/>
      <c r="D44" s="10"/>
      <c r="E44" s="10"/>
      <c r="F44" s="10"/>
    </row>
    <row r="45" spans="1:6" ht="31.5" customHeight="1">
      <c r="A45" s="10"/>
      <c r="B45" s="10"/>
      <c r="C45" s="10"/>
      <c r="D45" s="10"/>
      <c r="E45" s="10"/>
      <c r="F45" s="10"/>
    </row>
    <row r="46" spans="1:6" ht="26.25" customHeight="1">
      <c r="A46" s="10"/>
      <c r="B46" s="10"/>
      <c r="C46" s="10"/>
      <c r="D46" s="10"/>
      <c r="E46" s="10"/>
      <c r="F46" s="10"/>
    </row>
    <row r="47" spans="1:6" ht="83.25" customHeight="1">
      <c r="A47" s="10"/>
      <c r="B47" s="10"/>
      <c r="C47" s="10"/>
      <c r="D47" s="10"/>
      <c r="E47" s="10"/>
      <c r="F47" s="10"/>
    </row>
    <row r="48" spans="1:6" ht="47.25" customHeight="1">
      <c r="A48" s="10"/>
      <c r="B48" s="10"/>
      <c r="C48" s="10"/>
      <c r="D48" s="10"/>
      <c r="E48" s="10"/>
      <c r="F48" s="10"/>
    </row>
    <row r="49" spans="1:6" ht="51" customHeight="1">
      <c r="A49" s="10"/>
      <c r="B49" s="10"/>
      <c r="C49" s="10"/>
      <c r="D49" s="10"/>
      <c r="E49" s="10"/>
      <c r="F49" s="10"/>
    </row>
    <row r="50" spans="1:6" ht="30.75" customHeight="1">
      <c r="A50" s="10"/>
      <c r="B50" s="10"/>
      <c r="C50" s="10"/>
      <c r="D50" s="10"/>
      <c r="E50" s="10"/>
      <c r="F50" s="10"/>
    </row>
    <row r="51" spans="1:6" ht="30.75" customHeight="1">
      <c r="A51" s="10"/>
      <c r="B51" s="10"/>
      <c r="C51" s="10"/>
      <c r="D51" s="10"/>
      <c r="E51" s="10"/>
      <c r="F51" s="10"/>
    </row>
    <row r="52" spans="1:6" ht="30.75" customHeight="1">
      <c r="A52" s="10"/>
      <c r="B52" s="10"/>
      <c r="C52" s="10"/>
      <c r="D52" s="10"/>
      <c r="E52" s="10"/>
      <c r="F52" s="10"/>
    </row>
    <row r="53" spans="1:6" ht="36.75" customHeight="1">
      <c r="A53" s="10"/>
      <c r="B53" s="10"/>
      <c r="C53" s="10"/>
      <c r="D53" s="10"/>
      <c r="E53" s="10"/>
      <c r="F53" s="10"/>
    </row>
    <row r="54" spans="1:6" ht="77.25" customHeight="1">
      <c r="A54" s="10"/>
      <c r="B54" s="10"/>
      <c r="C54" s="10"/>
      <c r="D54" s="10"/>
      <c r="E54" s="10"/>
      <c r="F54" s="10"/>
    </row>
    <row r="55" spans="1:6" ht="50.25" customHeight="1">
      <c r="A55" s="10"/>
      <c r="B55" s="10"/>
      <c r="C55" s="10"/>
      <c r="D55" s="10"/>
      <c r="E55" s="10"/>
      <c r="F55" s="10"/>
    </row>
    <row r="56" spans="1:6" ht="41.25" customHeight="1">
      <c r="A56" s="10"/>
      <c r="B56" s="10"/>
      <c r="C56" s="10"/>
      <c r="D56" s="10"/>
      <c r="E56" s="10"/>
      <c r="F56" s="10"/>
    </row>
    <row r="57" spans="1:6" ht="31.5" customHeight="1">
      <c r="A57" s="10"/>
      <c r="B57" s="10"/>
      <c r="C57" s="10"/>
      <c r="D57" s="10"/>
      <c r="E57" s="10"/>
      <c r="F57" s="10"/>
    </row>
    <row r="58" spans="1:6" ht="69.75" customHeight="1">
      <c r="A58" s="10"/>
      <c r="B58" s="10"/>
      <c r="C58" s="10"/>
      <c r="D58" s="10"/>
      <c r="E58" s="10"/>
      <c r="F58" s="10"/>
    </row>
    <row r="59" spans="1:6" ht="31.5" customHeight="1">
      <c r="A59" s="10"/>
      <c r="B59" s="10"/>
      <c r="C59" s="10"/>
      <c r="D59" s="10"/>
      <c r="E59" s="10"/>
      <c r="F59" s="10"/>
    </row>
    <row r="60" spans="1:6" ht="31.5" customHeight="1">
      <c r="A60" s="10"/>
      <c r="B60" s="10"/>
      <c r="C60" s="10"/>
      <c r="D60" s="10"/>
      <c r="E60" s="10"/>
      <c r="F60" s="10"/>
    </row>
    <row r="61" spans="1:6" ht="31.5" customHeight="1">
      <c r="A61" s="10"/>
      <c r="B61" s="10"/>
      <c r="C61" s="10"/>
      <c r="D61" s="10"/>
      <c r="E61" s="10"/>
      <c r="F61" s="10"/>
    </row>
    <row r="62" spans="1:6" ht="70.5" customHeight="1">
      <c r="A62" s="10"/>
      <c r="B62" s="10"/>
      <c r="C62" s="10"/>
      <c r="D62" s="10"/>
      <c r="E62" s="10"/>
      <c r="F62" s="10"/>
    </row>
    <row r="63" spans="1:6" ht="44.25" customHeight="1">
      <c r="A63" s="10"/>
      <c r="B63" s="10"/>
      <c r="C63" s="10"/>
      <c r="D63" s="10"/>
      <c r="E63" s="10"/>
      <c r="F63" s="10"/>
    </row>
    <row r="64" spans="1:6" ht="44.25" customHeight="1">
      <c r="A64" s="10"/>
      <c r="B64" s="10"/>
      <c r="C64" s="10"/>
      <c r="D64" s="10"/>
      <c r="E64" s="10"/>
      <c r="F64" s="10"/>
    </row>
    <row r="65" spans="1:6" ht="62.25" customHeight="1">
      <c r="A65" s="10"/>
      <c r="B65" s="10"/>
      <c r="C65" s="10"/>
      <c r="D65" s="10"/>
      <c r="E65" s="10"/>
      <c r="F65" s="10"/>
    </row>
    <row r="66" spans="1:6" ht="62.25" customHeight="1">
      <c r="A66" s="10"/>
      <c r="B66" s="10"/>
      <c r="C66" s="10"/>
      <c r="D66" s="10"/>
      <c r="E66" s="10"/>
      <c r="F66" s="10"/>
    </row>
    <row r="67" spans="1:6" ht="62.25" customHeight="1">
      <c r="A67" s="10"/>
      <c r="B67" s="10"/>
      <c r="C67" s="10"/>
      <c r="D67" s="10"/>
      <c r="E67" s="10"/>
      <c r="F67" s="10"/>
    </row>
    <row r="68" spans="1:6" ht="31.5" customHeight="1">
      <c r="A68" s="10"/>
      <c r="B68" s="10"/>
      <c r="C68" s="10"/>
      <c r="D68" s="10"/>
      <c r="E68" s="10"/>
      <c r="F68" s="10"/>
    </row>
    <row r="69" spans="1:6" ht="36" customHeight="1">
      <c r="A69" s="10"/>
      <c r="B69" s="10"/>
      <c r="C69" s="10"/>
      <c r="D69" s="10"/>
      <c r="E69" s="10"/>
      <c r="F69" s="10"/>
    </row>
    <row r="70" spans="1:6" ht="75.75" customHeight="1">
      <c r="A70" s="10"/>
      <c r="B70" s="10"/>
      <c r="C70" s="10"/>
      <c r="D70" s="10"/>
      <c r="E70" s="10"/>
      <c r="F70" s="10"/>
    </row>
    <row r="71" spans="1:6" ht="54" customHeight="1">
      <c r="A71" s="10"/>
      <c r="B71" s="10"/>
      <c r="C71" s="10"/>
      <c r="D71" s="10"/>
      <c r="E71" s="10"/>
      <c r="F71" s="10"/>
    </row>
    <row r="72" spans="1:6" ht="55.5" customHeight="1">
      <c r="A72" s="10"/>
      <c r="B72" s="10"/>
      <c r="C72" s="10"/>
      <c r="D72" s="10"/>
      <c r="E72" s="10"/>
      <c r="F72" s="10"/>
    </row>
    <row r="73" spans="1:6" ht="66.75" customHeight="1">
      <c r="A73" s="10"/>
      <c r="B73" s="10"/>
      <c r="C73" s="10"/>
      <c r="D73" s="10"/>
      <c r="E73" s="10"/>
      <c r="F73" s="10"/>
    </row>
    <row r="74" spans="1:6" ht="66.75" customHeight="1">
      <c r="A74" s="10"/>
      <c r="B74" s="10"/>
      <c r="C74" s="10"/>
      <c r="D74" s="10"/>
      <c r="E74" s="10"/>
      <c r="F74" s="10"/>
    </row>
    <row r="75" s="12" customFormat="1" ht="31.5" customHeight="1"/>
    <row r="76" spans="1:6" ht="31.5" customHeight="1">
      <c r="A76" s="10"/>
      <c r="B76" s="10"/>
      <c r="C76" s="10"/>
      <c r="D76" s="10"/>
      <c r="E76" s="10"/>
      <c r="F76" s="10"/>
    </row>
    <row r="77" spans="1:6" ht="31.5" customHeight="1">
      <c r="A77" s="10"/>
      <c r="B77" s="10"/>
      <c r="C77" s="10"/>
      <c r="D77" s="10"/>
      <c r="E77" s="10"/>
      <c r="F77" s="10"/>
    </row>
    <row r="78" spans="1:6" ht="31.5" customHeight="1">
      <c r="A78" s="10"/>
      <c r="B78" s="10"/>
      <c r="C78" s="10"/>
      <c r="D78" s="10"/>
      <c r="E78" s="10"/>
      <c r="F78" s="10"/>
    </row>
  </sheetData>
  <sheetProtection/>
  <mergeCells count="38">
    <mergeCell ref="A8:B8"/>
    <mergeCell ref="A9:B9"/>
    <mergeCell ref="G4:G6"/>
    <mergeCell ref="A7:B7"/>
    <mergeCell ref="A4:B6"/>
    <mergeCell ref="C4:C6"/>
    <mergeCell ref="D4:D6"/>
    <mergeCell ref="E4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2:B32"/>
    <mergeCell ref="A33:B33"/>
    <mergeCell ref="A22:B22"/>
    <mergeCell ref="A23:B23"/>
    <mergeCell ref="A24:B24"/>
    <mergeCell ref="A25:B25"/>
    <mergeCell ref="A26:B26"/>
    <mergeCell ref="A27:B27"/>
    <mergeCell ref="A34:B34"/>
    <mergeCell ref="A35:B35"/>
    <mergeCell ref="A36:B36"/>
    <mergeCell ref="F4:F6"/>
    <mergeCell ref="A2:G2"/>
    <mergeCell ref="F1:G1"/>
    <mergeCell ref="A28:B28"/>
    <mergeCell ref="A29:B29"/>
    <mergeCell ref="A30:B30"/>
    <mergeCell ref="A31:B31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90" zoomScaleNormal="90" zoomScalePageLayoutView="0" workbookViewId="0" topLeftCell="A1">
      <selection activeCell="A1" sqref="A1:I79"/>
    </sheetView>
  </sheetViews>
  <sheetFormatPr defaultColWidth="3.625" defaultRowHeight="12.75"/>
  <cols>
    <col min="1" max="1" width="5.25390625" style="27" customWidth="1"/>
    <col min="2" max="2" width="54.625" style="28" customWidth="1"/>
    <col min="3" max="3" width="12.375" style="29" customWidth="1"/>
    <col min="4" max="4" width="13.00390625" style="29" customWidth="1"/>
    <col min="5" max="5" width="18.875" style="29" customWidth="1"/>
    <col min="6" max="6" width="10.75390625" style="29" customWidth="1"/>
    <col min="7" max="7" width="13.625" style="29" customWidth="1"/>
    <col min="8" max="8" width="17.125" style="29" customWidth="1"/>
    <col min="9" max="9" width="16.25390625" style="30" customWidth="1"/>
    <col min="10" max="255" width="9.125" style="30" customWidth="1"/>
    <col min="256" max="16384" width="3.625" style="30" customWidth="1"/>
  </cols>
  <sheetData>
    <row r="1" spans="1:9" ht="92.25" customHeight="1">
      <c r="A1" s="76"/>
      <c r="B1" s="77"/>
      <c r="C1" s="78"/>
      <c r="D1" s="78"/>
      <c r="E1" s="78"/>
      <c r="F1" s="186" t="s">
        <v>228</v>
      </c>
      <c r="G1" s="186"/>
      <c r="H1" s="186"/>
      <c r="I1" s="186"/>
    </row>
    <row r="2" spans="1:9" ht="21.75" customHeight="1">
      <c r="A2" s="76"/>
      <c r="B2" s="77"/>
      <c r="C2" s="78"/>
      <c r="D2" s="78"/>
      <c r="E2" s="78"/>
      <c r="F2" s="79"/>
      <c r="G2" s="79"/>
      <c r="H2" s="79"/>
      <c r="I2" s="80"/>
    </row>
    <row r="3" spans="1:9" s="3" customFormat="1" ht="86.25" customHeight="1">
      <c r="A3" s="148" t="s">
        <v>122</v>
      </c>
      <c r="B3" s="148"/>
      <c r="C3" s="148"/>
      <c r="D3" s="148"/>
      <c r="E3" s="148"/>
      <c r="F3" s="148"/>
      <c r="G3" s="148"/>
      <c r="H3" s="148"/>
      <c r="I3" s="148"/>
    </row>
    <row r="4" spans="1:9" s="31" customFormat="1" ht="18.75">
      <c r="A4" s="81"/>
      <c r="B4" s="81"/>
      <c r="C4" s="81"/>
      <c r="D4" s="81"/>
      <c r="E4" s="82"/>
      <c r="F4" s="155" t="s">
        <v>13</v>
      </c>
      <c r="G4" s="155"/>
      <c r="H4" s="155"/>
      <c r="I4" s="155"/>
    </row>
    <row r="5" spans="1:9" s="32" customFormat="1" ht="93.75" customHeight="1">
      <c r="A5" s="45" t="s">
        <v>14</v>
      </c>
      <c r="B5" s="45" t="s">
        <v>15</v>
      </c>
      <c r="C5" s="83" t="s">
        <v>42</v>
      </c>
      <c r="D5" s="83" t="s">
        <v>43</v>
      </c>
      <c r="E5" s="83" t="s">
        <v>44</v>
      </c>
      <c r="F5" s="83" t="s">
        <v>45</v>
      </c>
      <c r="G5" s="17" t="s">
        <v>167</v>
      </c>
      <c r="H5" s="17" t="s">
        <v>168</v>
      </c>
      <c r="I5" s="17" t="s">
        <v>169</v>
      </c>
    </row>
    <row r="6" spans="1:9" s="25" customFormat="1" ht="18.75">
      <c r="A6" s="45">
        <v>1</v>
      </c>
      <c r="B6" s="45">
        <v>2</v>
      </c>
      <c r="C6" s="84" t="s">
        <v>46</v>
      </c>
      <c r="D6" s="84" t="s">
        <v>16</v>
      </c>
      <c r="E6" s="84" t="s">
        <v>17</v>
      </c>
      <c r="F6" s="84" t="s">
        <v>18</v>
      </c>
      <c r="G6" s="45">
        <v>6</v>
      </c>
      <c r="H6" s="45">
        <v>7</v>
      </c>
      <c r="I6" s="142">
        <v>8</v>
      </c>
    </row>
    <row r="7" spans="1:9" s="25" customFormat="1" ht="18.75">
      <c r="A7" s="55"/>
      <c r="B7" s="56" t="s">
        <v>62</v>
      </c>
      <c r="C7" s="47" t="s">
        <v>47</v>
      </c>
      <c r="D7" s="47"/>
      <c r="E7" s="47"/>
      <c r="F7" s="47"/>
      <c r="G7" s="49">
        <f>G8+G13+G28+G29+G31</f>
        <v>2069.59</v>
      </c>
      <c r="H7" s="49">
        <f>4!H7</f>
        <v>2050.59</v>
      </c>
      <c r="I7" s="143">
        <f>H7/G7*100</f>
        <v>99.08194376663977</v>
      </c>
    </row>
    <row r="8" spans="1:9" s="25" customFormat="1" ht="79.5" customHeight="1">
      <c r="A8" s="56"/>
      <c r="B8" s="56" t="s">
        <v>10</v>
      </c>
      <c r="C8" s="47" t="s">
        <v>47</v>
      </c>
      <c r="D8" s="47" t="s">
        <v>48</v>
      </c>
      <c r="E8" s="47"/>
      <c r="F8" s="47"/>
      <c r="G8" s="49">
        <f>G11+G12</f>
        <v>381.27</v>
      </c>
      <c r="H8" s="49">
        <f>4!H8</f>
        <v>381.27</v>
      </c>
      <c r="I8" s="143">
        <f aca="true" t="shared" si="0" ref="I8:I71">H8/G8*100</f>
        <v>100</v>
      </c>
    </row>
    <row r="9" spans="1:9" s="25" customFormat="1" ht="26.25" customHeight="1">
      <c r="A9" s="55"/>
      <c r="B9" s="57" t="s">
        <v>101</v>
      </c>
      <c r="C9" s="50" t="s">
        <v>47</v>
      </c>
      <c r="D9" s="50" t="s">
        <v>48</v>
      </c>
      <c r="E9" s="50" t="s">
        <v>102</v>
      </c>
      <c r="F9" s="50"/>
      <c r="G9" s="52">
        <f>G10</f>
        <v>381.27</v>
      </c>
      <c r="H9" s="49">
        <f>4!H9</f>
        <v>381.27</v>
      </c>
      <c r="I9" s="143">
        <f t="shared" si="0"/>
        <v>100</v>
      </c>
    </row>
    <row r="10" spans="1:9" s="25" customFormat="1" ht="44.25" customHeight="1">
      <c r="A10" s="55"/>
      <c r="B10" s="57" t="s">
        <v>49</v>
      </c>
      <c r="C10" s="50" t="s">
        <v>47</v>
      </c>
      <c r="D10" s="50" t="s">
        <v>48</v>
      </c>
      <c r="E10" s="50" t="s">
        <v>87</v>
      </c>
      <c r="F10" s="50"/>
      <c r="G10" s="52">
        <f>G11+G12</f>
        <v>381.27</v>
      </c>
      <c r="H10" s="49">
        <f>4!H10</f>
        <v>381.27</v>
      </c>
      <c r="I10" s="143">
        <f t="shared" si="0"/>
        <v>100</v>
      </c>
    </row>
    <row r="11" spans="1:9" s="25" customFormat="1" ht="37.5" customHeight="1">
      <c r="A11" s="55"/>
      <c r="B11" s="59" t="s">
        <v>82</v>
      </c>
      <c r="C11" s="50" t="s">
        <v>47</v>
      </c>
      <c r="D11" s="50" t="s">
        <v>48</v>
      </c>
      <c r="E11" s="50" t="s">
        <v>87</v>
      </c>
      <c r="F11" s="50" t="s">
        <v>50</v>
      </c>
      <c r="G11" s="52">
        <v>294.3</v>
      </c>
      <c r="H11" s="49">
        <f>4!H11</f>
        <v>294.3</v>
      </c>
      <c r="I11" s="143">
        <f t="shared" si="0"/>
        <v>100</v>
      </c>
    </row>
    <row r="12" spans="1:9" s="25" customFormat="1" ht="83.25" customHeight="1">
      <c r="A12" s="55"/>
      <c r="B12" s="59" t="s">
        <v>76</v>
      </c>
      <c r="C12" s="50" t="s">
        <v>47</v>
      </c>
      <c r="D12" s="50" t="s">
        <v>48</v>
      </c>
      <c r="E12" s="50" t="s">
        <v>87</v>
      </c>
      <c r="F12" s="50" t="s">
        <v>77</v>
      </c>
      <c r="G12" s="52">
        <v>86.97</v>
      </c>
      <c r="H12" s="49">
        <f>4!H12</f>
        <v>86.97</v>
      </c>
      <c r="I12" s="143">
        <f t="shared" si="0"/>
        <v>100</v>
      </c>
    </row>
    <row r="13" spans="1:9" s="25" customFormat="1" ht="102.75" customHeight="1">
      <c r="A13" s="55"/>
      <c r="B13" s="56" t="s">
        <v>9</v>
      </c>
      <c r="C13" s="47" t="s">
        <v>47</v>
      </c>
      <c r="D13" s="47" t="s">
        <v>51</v>
      </c>
      <c r="E13" s="47"/>
      <c r="F13" s="47"/>
      <c r="G13" s="49">
        <f>G16+G17+G18+G21+G25+G26+G19+G27+G24+G22</f>
        <v>1624.72</v>
      </c>
      <c r="H13" s="49">
        <f>4!H13</f>
        <v>1605.72</v>
      </c>
      <c r="I13" s="143">
        <f t="shared" si="0"/>
        <v>98.83056772859324</v>
      </c>
    </row>
    <row r="14" spans="1:9" s="25" customFormat="1" ht="45" customHeight="1">
      <c r="A14" s="55"/>
      <c r="B14" s="57" t="s">
        <v>101</v>
      </c>
      <c r="C14" s="50" t="s">
        <v>47</v>
      </c>
      <c r="D14" s="50" t="s">
        <v>51</v>
      </c>
      <c r="E14" s="50" t="s">
        <v>102</v>
      </c>
      <c r="F14" s="50"/>
      <c r="G14" s="52">
        <f>G15</f>
        <v>1624.72</v>
      </c>
      <c r="H14" s="49">
        <f>4!H14</f>
        <v>1605.72</v>
      </c>
      <c r="I14" s="143">
        <f t="shared" si="0"/>
        <v>98.83056772859324</v>
      </c>
    </row>
    <row r="15" spans="1:9" s="25" customFormat="1" ht="46.5" customHeight="1">
      <c r="A15" s="55"/>
      <c r="B15" s="55" t="s">
        <v>52</v>
      </c>
      <c r="C15" s="50" t="s">
        <v>47</v>
      </c>
      <c r="D15" s="50" t="s">
        <v>51</v>
      </c>
      <c r="E15" s="50" t="s">
        <v>88</v>
      </c>
      <c r="F15" s="50"/>
      <c r="G15" s="52">
        <f>G16+G17+G18+G19+G25+G26+G27+G21+G24+G23</f>
        <v>1624.72</v>
      </c>
      <c r="H15" s="49">
        <f>4!H15</f>
        <v>1578.99</v>
      </c>
      <c r="I15" s="143">
        <f t="shared" si="0"/>
        <v>97.18536116992466</v>
      </c>
    </row>
    <row r="16" spans="1:9" s="25" customFormat="1" ht="78.75" customHeight="1">
      <c r="A16" s="55"/>
      <c r="B16" s="59" t="s">
        <v>54</v>
      </c>
      <c r="C16" s="50" t="s">
        <v>47</v>
      </c>
      <c r="D16" s="50" t="s">
        <v>51</v>
      </c>
      <c r="E16" s="50" t="s">
        <v>88</v>
      </c>
      <c r="F16" s="50" t="s">
        <v>50</v>
      </c>
      <c r="G16" s="52">
        <v>595.93</v>
      </c>
      <c r="H16" s="49">
        <f>4!H16</f>
        <v>595.93</v>
      </c>
      <c r="I16" s="143">
        <f t="shared" si="0"/>
        <v>100</v>
      </c>
    </row>
    <row r="17" spans="1:9" s="25" customFormat="1" ht="78.75" customHeight="1">
      <c r="A17" s="55"/>
      <c r="B17" s="59" t="s">
        <v>118</v>
      </c>
      <c r="C17" s="50" t="s">
        <v>47</v>
      </c>
      <c r="D17" s="50" t="s">
        <v>51</v>
      </c>
      <c r="E17" s="50" t="s">
        <v>119</v>
      </c>
      <c r="F17" s="50" t="s">
        <v>50</v>
      </c>
      <c r="G17" s="52">
        <v>347.27</v>
      </c>
      <c r="H17" s="49">
        <f>4!H17</f>
        <v>347.27</v>
      </c>
      <c r="I17" s="143">
        <f t="shared" si="0"/>
        <v>100</v>
      </c>
    </row>
    <row r="18" spans="1:9" s="25" customFormat="1" ht="84" customHeight="1">
      <c r="A18" s="55"/>
      <c r="B18" s="59" t="s">
        <v>76</v>
      </c>
      <c r="C18" s="50" t="s">
        <v>47</v>
      </c>
      <c r="D18" s="50" t="s">
        <v>51</v>
      </c>
      <c r="E18" s="50" t="s">
        <v>88</v>
      </c>
      <c r="F18" s="50" t="s">
        <v>77</v>
      </c>
      <c r="G18" s="52">
        <v>245.4</v>
      </c>
      <c r="H18" s="49">
        <f>4!H18</f>
        <v>245.4</v>
      </c>
      <c r="I18" s="143">
        <f t="shared" si="0"/>
        <v>100</v>
      </c>
    </row>
    <row r="19" spans="1:9" s="25" customFormat="1" ht="84" customHeight="1">
      <c r="A19" s="55"/>
      <c r="B19" s="59" t="s">
        <v>76</v>
      </c>
      <c r="C19" s="50" t="s">
        <v>47</v>
      </c>
      <c r="D19" s="50" t="s">
        <v>51</v>
      </c>
      <c r="E19" s="50" t="s">
        <v>119</v>
      </c>
      <c r="F19" s="50" t="s">
        <v>77</v>
      </c>
      <c r="G19" s="52">
        <v>38.22</v>
      </c>
      <c r="H19" s="49">
        <f>4!H19</f>
        <v>38.22</v>
      </c>
      <c r="I19" s="143">
        <f t="shared" si="0"/>
        <v>100</v>
      </c>
    </row>
    <row r="20" spans="1:9" s="25" customFormat="1" ht="76.5" customHeight="1">
      <c r="A20" s="55"/>
      <c r="B20" s="59" t="s">
        <v>55</v>
      </c>
      <c r="C20" s="50" t="s">
        <v>47</v>
      </c>
      <c r="D20" s="50" t="s">
        <v>51</v>
      </c>
      <c r="E20" s="50" t="s">
        <v>88</v>
      </c>
      <c r="F20" s="50" t="s">
        <v>56</v>
      </c>
      <c r="G20" s="52">
        <v>0</v>
      </c>
      <c r="H20" s="49">
        <f>4!H20</f>
        <v>0</v>
      </c>
      <c r="I20" s="143"/>
    </row>
    <row r="21" spans="1:9" s="25" customFormat="1" ht="66.75" customHeight="1">
      <c r="A21" s="55"/>
      <c r="B21" s="59" t="s">
        <v>57</v>
      </c>
      <c r="C21" s="50" t="s">
        <v>47</v>
      </c>
      <c r="D21" s="50" t="s">
        <v>51</v>
      </c>
      <c r="E21" s="50" t="s">
        <v>88</v>
      </c>
      <c r="F21" s="50" t="s">
        <v>53</v>
      </c>
      <c r="G21" s="52">
        <v>287.7</v>
      </c>
      <c r="H21" s="49">
        <f>4!H21</f>
        <v>268.69</v>
      </c>
      <c r="I21" s="143">
        <f t="shared" si="0"/>
        <v>93.39242266249566</v>
      </c>
    </row>
    <row r="22" spans="1:9" s="25" customFormat="1" ht="66.75" customHeight="1">
      <c r="A22" s="55"/>
      <c r="B22" s="59" t="s">
        <v>163</v>
      </c>
      <c r="C22" s="50" t="s">
        <v>47</v>
      </c>
      <c r="D22" s="50" t="s">
        <v>51</v>
      </c>
      <c r="E22" s="50" t="s">
        <v>229</v>
      </c>
      <c r="F22" s="50"/>
      <c r="G22" s="52">
        <v>26.72</v>
      </c>
      <c r="H22" s="49">
        <f>4!H22</f>
        <v>26.72</v>
      </c>
      <c r="I22" s="143">
        <f t="shared" si="0"/>
        <v>100</v>
      </c>
    </row>
    <row r="23" spans="1:9" s="25" customFormat="1" ht="66.75" customHeight="1">
      <c r="A23" s="55"/>
      <c r="B23" s="59" t="s">
        <v>57</v>
      </c>
      <c r="C23" s="50" t="s">
        <v>47</v>
      </c>
      <c r="D23" s="50" t="s">
        <v>51</v>
      </c>
      <c r="E23" s="50" t="s">
        <v>229</v>
      </c>
      <c r="F23" s="50" t="s">
        <v>53</v>
      </c>
      <c r="G23" s="52">
        <v>26.72</v>
      </c>
      <c r="H23" s="49">
        <f>4!H23</f>
        <v>26.72</v>
      </c>
      <c r="I23" s="143">
        <f t="shared" si="0"/>
        <v>100</v>
      </c>
    </row>
    <row r="24" spans="1:9" s="25" customFormat="1" ht="51.75" customHeight="1">
      <c r="A24" s="55"/>
      <c r="B24" s="59" t="s">
        <v>124</v>
      </c>
      <c r="C24" s="50" t="s">
        <v>47</v>
      </c>
      <c r="D24" s="50" t="s">
        <v>51</v>
      </c>
      <c r="E24" s="50" t="s">
        <v>88</v>
      </c>
      <c r="F24" s="50" t="s">
        <v>123</v>
      </c>
      <c r="G24" s="52">
        <v>56.75</v>
      </c>
      <c r="H24" s="49">
        <f>4!H24</f>
        <v>56.75</v>
      </c>
      <c r="I24" s="143">
        <f t="shared" si="0"/>
        <v>100</v>
      </c>
    </row>
    <row r="25" spans="1:9" s="25" customFormat="1" ht="53.25" customHeight="1">
      <c r="A25" s="55"/>
      <c r="B25" s="59" t="s">
        <v>58</v>
      </c>
      <c r="C25" s="50" t="s">
        <v>47</v>
      </c>
      <c r="D25" s="50" t="s">
        <v>51</v>
      </c>
      <c r="E25" s="50" t="s">
        <v>88</v>
      </c>
      <c r="F25" s="50" t="s">
        <v>60</v>
      </c>
      <c r="G25" s="52">
        <v>21.22</v>
      </c>
      <c r="H25" s="49">
        <f>4!H25</f>
        <v>21.22</v>
      </c>
      <c r="I25" s="143">
        <f t="shared" si="0"/>
        <v>100</v>
      </c>
    </row>
    <row r="26" spans="1:9" s="25" customFormat="1" ht="42" customHeight="1">
      <c r="A26" s="55"/>
      <c r="B26" s="59" t="s">
        <v>59</v>
      </c>
      <c r="C26" s="50" t="s">
        <v>47</v>
      </c>
      <c r="D26" s="50" t="s">
        <v>51</v>
      </c>
      <c r="E26" s="50" t="s">
        <v>88</v>
      </c>
      <c r="F26" s="50" t="s">
        <v>61</v>
      </c>
      <c r="G26" s="52">
        <v>3.96</v>
      </c>
      <c r="H26" s="49">
        <f>4!H26</f>
        <v>3.96</v>
      </c>
      <c r="I26" s="143">
        <f t="shared" si="0"/>
        <v>100</v>
      </c>
    </row>
    <row r="27" spans="1:9" s="25" customFormat="1" ht="41.25" customHeight="1">
      <c r="A27" s="55"/>
      <c r="B27" s="59" t="s">
        <v>59</v>
      </c>
      <c r="C27" s="50" t="s">
        <v>47</v>
      </c>
      <c r="D27" s="50" t="s">
        <v>51</v>
      </c>
      <c r="E27" s="50" t="s">
        <v>88</v>
      </c>
      <c r="F27" s="50" t="s">
        <v>117</v>
      </c>
      <c r="G27" s="52">
        <v>1.55</v>
      </c>
      <c r="H27" s="49">
        <f>4!H27</f>
        <v>1.55</v>
      </c>
      <c r="I27" s="143">
        <f t="shared" si="0"/>
        <v>100</v>
      </c>
    </row>
    <row r="28" spans="1:9" s="25" customFormat="1" ht="81.75" customHeight="1">
      <c r="A28" s="56"/>
      <c r="B28" s="62" t="s">
        <v>8</v>
      </c>
      <c r="C28" s="47" t="s">
        <v>47</v>
      </c>
      <c r="D28" s="47" t="s">
        <v>95</v>
      </c>
      <c r="E28" s="47" t="s">
        <v>88</v>
      </c>
      <c r="F28" s="47" t="s">
        <v>96</v>
      </c>
      <c r="G28" s="49">
        <v>0.3</v>
      </c>
      <c r="H28" s="49">
        <f>4!H28</f>
        <v>0.3</v>
      </c>
      <c r="I28" s="143">
        <f t="shared" si="0"/>
        <v>100</v>
      </c>
    </row>
    <row r="29" spans="1:9" s="25" customFormat="1" ht="33" customHeight="1">
      <c r="A29" s="55"/>
      <c r="B29" s="59" t="s">
        <v>6</v>
      </c>
      <c r="C29" s="50" t="s">
        <v>47</v>
      </c>
      <c r="D29" s="50" t="s">
        <v>68</v>
      </c>
      <c r="E29" s="50"/>
      <c r="F29" s="50"/>
      <c r="G29" s="52">
        <v>0</v>
      </c>
      <c r="H29" s="49">
        <f>4!H29</f>
        <v>0</v>
      </c>
      <c r="I29" s="143"/>
    </row>
    <row r="30" spans="1:9" s="25" customFormat="1" ht="33" customHeight="1">
      <c r="A30" s="56"/>
      <c r="B30" s="62" t="s">
        <v>90</v>
      </c>
      <c r="C30" s="47" t="s">
        <v>47</v>
      </c>
      <c r="D30" s="47" t="s">
        <v>68</v>
      </c>
      <c r="E30" s="47" t="s">
        <v>88</v>
      </c>
      <c r="F30" s="47" t="s">
        <v>89</v>
      </c>
      <c r="G30" s="49">
        <v>0</v>
      </c>
      <c r="H30" s="49">
        <f>4!H30</f>
        <v>0</v>
      </c>
      <c r="I30" s="143"/>
    </row>
    <row r="31" spans="1:9" s="25" customFormat="1" ht="41.25" customHeight="1">
      <c r="A31" s="56"/>
      <c r="B31" s="62" t="str">
        <f>3!A11</f>
        <v>Обеспечение проведения выборов и референдумов</v>
      </c>
      <c r="C31" s="47" t="s">
        <v>47</v>
      </c>
      <c r="D31" s="47" t="s">
        <v>121</v>
      </c>
      <c r="E31" s="47" t="s">
        <v>88</v>
      </c>
      <c r="F31" s="47" t="s">
        <v>125</v>
      </c>
      <c r="G31" s="49">
        <v>63.3</v>
      </c>
      <c r="H31" s="49">
        <f>4!H31</f>
        <v>63.3</v>
      </c>
      <c r="I31" s="143">
        <f t="shared" si="0"/>
        <v>100</v>
      </c>
    </row>
    <row r="32" spans="1:9" s="25" customFormat="1" ht="37.5" customHeight="1">
      <c r="A32" s="55"/>
      <c r="B32" s="60" t="s">
        <v>64</v>
      </c>
      <c r="C32" s="53" t="s">
        <v>48</v>
      </c>
      <c r="D32" s="53"/>
      <c r="E32" s="53"/>
      <c r="F32" s="47"/>
      <c r="G32" s="49">
        <f>G33</f>
        <v>68.8</v>
      </c>
      <c r="H32" s="49">
        <f>4!H32</f>
        <v>68.8</v>
      </c>
      <c r="I32" s="143">
        <f t="shared" si="0"/>
        <v>100</v>
      </c>
    </row>
    <row r="33" spans="1:9" s="25" customFormat="1" ht="32.25" customHeight="1">
      <c r="A33" s="55"/>
      <c r="B33" s="61" t="s">
        <v>25</v>
      </c>
      <c r="C33" s="54" t="s">
        <v>48</v>
      </c>
      <c r="D33" s="54" t="s">
        <v>63</v>
      </c>
      <c r="E33" s="54"/>
      <c r="F33" s="50"/>
      <c r="G33" s="52">
        <f>G35</f>
        <v>68.8</v>
      </c>
      <c r="H33" s="49">
        <f>4!H33</f>
        <v>68.8</v>
      </c>
      <c r="I33" s="143">
        <f t="shared" si="0"/>
        <v>100</v>
      </c>
    </row>
    <row r="34" spans="1:9" s="25" customFormat="1" ht="33" customHeight="1">
      <c r="A34" s="55"/>
      <c r="B34" s="57" t="s">
        <v>101</v>
      </c>
      <c r="C34" s="50" t="s">
        <v>48</v>
      </c>
      <c r="D34" s="50" t="s">
        <v>63</v>
      </c>
      <c r="E34" s="50" t="s">
        <v>102</v>
      </c>
      <c r="F34" s="50"/>
      <c r="G34" s="52">
        <f>G35</f>
        <v>68.8</v>
      </c>
      <c r="H34" s="49">
        <f>4!H34</f>
        <v>68.8</v>
      </c>
      <c r="I34" s="143">
        <f t="shared" si="0"/>
        <v>100</v>
      </c>
    </row>
    <row r="35" spans="1:9" s="32" customFormat="1" ht="62.25" customHeight="1">
      <c r="A35" s="55"/>
      <c r="B35" s="61" t="s">
        <v>65</v>
      </c>
      <c r="C35" s="54" t="s">
        <v>48</v>
      </c>
      <c r="D35" s="54" t="s">
        <v>63</v>
      </c>
      <c r="E35" s="54" t="s">
        <v>78</v>
      </c>
      <c r="F35" s="50"/>
      <c r="G35" s="52">
        <f>G36+G37+G38</f>
        <v>68.8</v>
      </c>
      <c r="H35" s="49">
        <f>4!H35</f>
        <v>68.8</v>
      </c>
      <c r="I35" s="143">
        <f t="shared" si="0"/>
        <v>100</v>
      </c>
    </row>
    <row r="36" spans="1:9" s="32" customFormat="1" ht="47.25" customHeight="1">
      <c r="A36" s="55"/>
      <c r="B36" s="58" t="s">
        <v>82</v>
      </c>
      <c r="C36" s="54" t="s">
        <v>48</v>
      </c>
      <c r="D36" s="54" t="s">
        <v>63</v>
      </c>
      <c r="E36" s="54" t="s">
        <v>78</v>
      </c>
      <c r="F36" s="50" t="s">
        <v>50</v>
      </c>
      <c r="G36" s="52">
        <v>52.24</v>
      </c>
      <c r="H36" s="49">
        <f>4!H36</f>
        <v>52.24</v>
      </c>
      <c r="I36" s="143">
        <f t="shared" si="0"/>
        <v>100</v>
      </c>
    </row>
    <row r="37" spans="1:9" s="32" customFormat="1" ht="81.75" customHeight="1">
      <c r="A37" s="55"/>
      <c r="B37" s="58" t="s">
        <v>76</v>
      </c>
      <c r="C37" s="54" t="s">
        <v>48</v>
      </c>
      <c r="D37" s="54" t="s">
        <v>63</v>
      </c>
      <c r="E37" s="54" t="s">
        <v>78</v>
      </c>
      <c r="F37" s="50" t="s">
        <v>77</v>
      </c>
      <c r="G37" s="52">
        <v>14.06</v>
      </c>
      <c r="H37" s="49">
        <f>4!H37</f>
        <v>14.06</v>
      </c>
      <c r="I37" s="143">
        <f t="shared" si="0"/>
        <v>100</v>
      </c>
    </row>
    <row r="38" spans="1:9" s="32" customFormat="1" ht="73.5" customHeight="1">
      <c r="A38" s="55"/>
      <c r="B38" s="61" t="s">
        <v>57</v>
      </c>
      <c r="C38" s="54" t="s">
        <v>48</v>
      </c>
      <c r="D38" s="54" t="s">
        <v>63</v>
      </c>
      <c r="E38" s="54" t="s">
        <v>78</v>
      </c>
      <c r="F38" s="50" t="s">
        <v>53</v>
      </c>
      <c r="G38" s="52">
        <v>2.5</v>
      </c>
      <c r="H38" s="49">
        <f>4!H38</f>
        <v>2.5</v>
      </c>
      <c r="I38" s="143">
        <f t="shared" si="0"/>
        <v>100</v>
      </c>
    </row>
    <row r="39" spans="1:9" s="32" customFormat="1" ht="58.5" customHeight="1">
      <c r="A39" s="55"/>
      <c r="B39" s="60" t="s">
        <v>69</v>
      </c>
      <c r="C39" s="53" t="s">
        <v>63</v>
      </c>
      <c r="D39" s="53"/>
      <c r="E39" s="53"/>
      <c r="F39" s="47"/>
      <c r="G39" s="49">
        <v>51.4</v>
      </c>
      <c r="H39" s="49">
        <f>4!H39</f>
        <v>51.4</v>
      </c>
      <c r="I39" s="143">
        <f t="shared" si="0"/>
        <v>100</v>
      </c>
    </row>
    <row r="40" spans="1:9" s="32" customFormat="1" ht="81.75" customHeight="1">
      <c r="A40" s="55"/>
      <c r="B40" s="61" t="s">
        <v>164</v>
      </c>
      <c r="C40" s="54" t="s">
        <v>63</v>
      </c>
      <c r="D40" s="54" t="s">
        <v>66</v>
      </c>
      <c r="E40" s="54"/>
      <c r="F40" s="50"/>
      <c r="G40" s="52">
        <v>51.4</v>
      </c>
      <c r="H40" s="49">
        <f>4!H40</f>
        <v>51.4</v>
      </c>
      <c r="I40" s="143">
        <f t="shared" si="0"/>
        <v>100</v>
      </c>
    </row>
    <row r="41" spans="1:9" s="32" customFormat="1" ht="81.75" customHeight="1">
      <c r="A41" s="55"/>
      <c r="B41" s="61" t="s">
        <v>103</v>
      </c>
      <c r="C41" s="54" t="s">
        <v>63</v>
      </c>
      <c r="D41" s="54" t="s">
        <v>66</v>
      </c>
      <c r="E41" s="54" t="s">
        <v>104</v>
      </c>
      <c r="F41" s="50"/>
      <c r="G41" s="52">
        <v>51.4</v>
      </c>
      <c r="H41" s="49">
        <f>4!H41</f>
        <v>51.4</v>
      </c>
      <c r="I41" s="143">
        <f t="shared" si="0"/>
        <v>100</v>
      </c>
    </row>
    <row r="42" spans="1:9" s="32" customFormat="1" ht="41.25" customHeight="1">
      <c r="A42" s="55"/>
      <c r="B42" s="61" t="s">
        <v>105</v>
      </c>
      <c r="C42" s="54" t="s">
        <v>63</v>
      </c>
      <c r="D42" s="54" t="s">
        <v>66</v>
      </c>
      <c r="E42" s="54" t="s">
        <v>107</v>
      </c>
      <c r="F42" s="50"/>
      <c r="G42" s="52">
        <v>51.4</v>
      </c>
      <c r="H42" s="49">
        <f>4!H42</f>
        <v>51.4</v>
      </c>
      <c r="I42" s="143">
        <f t="shared" si="0"/>
        <v>100</v>
      </c>
    </row>
    <row r="43" spans="1:9" s="32" customFormat="1" ht="40.5" customHeight="1">
      <c r="A43" s="55"/>
      <c r="B43" s="61" t="s">
        <v>106</v>
      </c>
      <c r="C43" s="54" t="s">
        <v>63</v>
      </c>
      <c r="D43" s="54" t="s">
        <v>66</v>
      </c>
      <c r="E43" s="54" t="s">
        <v>91</v>
      </c>
      <c r="F43" s="50"/>
      <c r="G43" s="52">
        <v>51.4</v>
      </c>
      <c r="H43" s="49">
        <f>4!H43</f>
        <v>51.4</v>
      </c>
      <c r="I43" s="143">
        <f t="shared" si="0"/>
        <v>100</v>
      </c>
    </row>
    <row r="44" spans="1:9" s="32" customFormat="1" ht="64.5" customHeight="1">
      <c r="A44" s="55"/>
      <c r="B44" s="61" t="s">
        <v>57</v>
      </c>
      <c r="C44" s="54" t="s">
        <v>63</v>
      </c>
      <c r="D44" s="54" t="s">
        <v>66</v>
      </c>
      <c r="E44" s="54" t="s">
        <v>91</v>
      </c>
      <c r="F44" s="50" t="s">
        <v>53</v>
      </c>
      <c r="G44" s="52">
        <v>51.4</v>
      </c>
      <c r="H44" s="49">
        <f>4!H44</f>
        <v>51.4</v>
      </c>
      <c r="I44" s="143">
        <f t="shared" si="0"/>
        <v>100</v>
      </c>
    </row>
    <row r="45" spans="1:9" s="32" customFormat="1" ht="33" customHeight="1">
      <c r="A45" s="55"/>
      <c r="B45" s="60" t="s">
        <v>83</v>
      </c>
      <c r="C45" s="53" t="s">
        <v>51</v>
      </c>
      <c r="D45" s="53" t="s">
        <v>84</v>
      </c>
      <c r="E45" s="53"/>
      <c r="F45" s="47"/>
      <c r="G45" s="49">
        <f>G46+G53</f>
        <v>541.27</v>
      </c>
      <c r="H45" s="49">
        <f>4!H45</f>
        <v>418.67</v>
      </c>
      <c r="I45" s="143">
        <f t="shared" si="0"/>
        <v>77.34956675965785</v>
      </c>
    </row>
    <row r="46" spans="1:9" s="32" customFormat="1" ht="33" customHeight="1">
      <c r="A46" s="55"/>
      <c r="B46" s="61" t="s">
        <v>108</v>
      </c>
      <c r="C46" s="54" t="s">
        <v>51</v>
      </c>
      <c r="D46" s="54" t="s">
        <v>85</v>
      </c>
      <c r="E46" s="53"/>
      <c r="F46" s="47"/>
      <c r="G46" s="52">
        <f>G47</f>
        <v>541.0699999999999</v>
      </c>
      <c r="H46" s="49">
        <f>4!H46</f>
        <v>418.47</v>
      </c>
      <c r="I46" s="143">
        <f t="shared" si="0"/>
        <v>77.34119430018298</v>
      </c>
    </row>
    <row r="47" spans="1:9" s="32" customFormat="1" ht="81.75" customHeight="1">
      <c r="A47" s="55"/>
      <c r="B47" s="61" t="s">
        <v>109</v>
      </c>
      <c r="C47" s="54" t="s">
        <v>51</v>
      </c>
      <c r="D47" s="54" t="s">
        <v>85</v>
      </c>
      <c r="E47" s="54" t="s">
        <v>110</v>
      </c>
      <c r="F47" s="47"/>
      <c r="G47" s="52">
        <f>G48</f>
        <v>541.0699999999999</v>
      </c>
      <c r="H47" s="49">
        <f>4!H47</f>
        <v>418.47</v>
      </c>
      <c r="I47" s="143">
        <f t="shared" si="0"/>
        <v>77.34119430018298</v>
      </c>
    </row>
    <row r="48" spans="1:9" s="32" customFormat="1" ht="46.5" customHeight="1">
      <c r="A48" s="55"/>
      <c r="B48" s="61" t="s">
        <v>105</v>
      </c>
      <c r="C48" s="54" t="s">
        <v>51</v>
      </c>
      <c r="D48" s="54" t="s">
        <v>85</v>
      </c>
      <c r="E48" s="54" t="s">
        <v>104</v>
      </c>
      <c r="F48" s="47"/>
      <c r="G48" s="52">
        <f>G49</f>
        <v>541.0699999999999</v>
      </c>
      <c r="H48" s="49">
        <f>4!H48</f>
        <v>418.47</v>
      </c>
      <c r="I48" s="143">
        <f t="shared" si="0"/>
        <v>77.34119430018298</v>
      </c>
    </row>
    <row r="49" spans="1:9" s="32" customFormat="1" ht="57" customHeight="1">
      <c r="A49" s="55"/>
      <c r="B49" s="61" t="s">
        <v>111</v>
      </c>
      <c r="C49" s="54" t="s">
        <v>51</v>
      </c>
      <c r="D49" s="54" t="s">
        <v>85</v>
      </c>
      <c r="E49" s="54" t="s">
        <v>92</v>
      </c>
      <c r="F49" s="50"/>
      <c r="G49" s="52">
        <f>G50+G52+G51</f>
        <v>541.0699999999999</v>
      </c>
      <c r="H49" s="49">
        <f>4!H49</f>
        <v>418.47</v>
      </c>
      <c r="I49" s="143">
        <f t="shared" si="0"/>
        <v>77.34119430018298</v>
      </c>
    </row>
    <row r="50" spans="1:9" s="32" customFormat="1" ht="29.25" customHeight="1">
      <c r="A50" s="55"/>
      <c r="B50" s="61" t="s">
        <v>86</v>
      </c>
      <c r="C50" s="54" t="s">
        <v>51</v>
      </c>
      <c r="D50" s="54" t="s">
        <v>85</v>
      </c>
      <c r="E50" s="54" t="s">
        <v>92</v>
      </c>
      <c r="F50" s="50" t="s">
        <v>53</v>
      </c>
      <c r="G50" s="52">
        <v>452.96</v>
      </c>
      <c r="H50" s="49">
        <f>4!H50</f>
        <v>330.36</v>
      </c>
      <c r="I50" s="143">
        <f t="shared" si="0"/>
        <v>72.93359237018721</v>
      </c>
    </row>
    <row r="51" spans="1:9" s="32" customFormat="1" ht="29.25" customHeight="1">
      <c r="A51" s="55"/>
      <c r="B51" s="61" t="s">
        <v>86</v>
      </c>
      <c r="C51" s="54" t="s">
        <v>51</v>
      </c>
      <c r="D51" s="54" t="s">
        <v>85</v>
      </c>
      <c r="E51" s="54" t="s">
        <v>160</v>
      </c>
      <c r="F51" s="50" t="s">
        <v>53</v>
      </c>
      <c r="G51" s="52">
        <v>50</v>
      </c>
      <c r="H51" s="49">
        <f>4!H51</f>
        <v>50</v>
      </c>
      <c r="I51" s="143">
        <f t="shared" si="0"/>
        <v>100</v>
      </c>
    </row>
    <row r="52" spans="1:9" s="32" customFormat="1" ht="29.25" customHeight="1">
      <c r="A52" s="55"/>
      <c r="B52" s="61" t="s">
        <v>124</v>
      </c>
      <c r="C52" s="54" t="s">
        <v>51</v>
      </c>
      <c r="D52" s="54" t="s">
        <v>85</v>
      </c>
      <c r="E52" s="54" t="s">
        <v>92</v>
      </c>
      <c r="F52" s="50" t="s">
        <v>123</v>
      </c>
      <c r="G52" s="52">
        <v>38.11</v>
      </c>
      <c r="H52" s="49">
        <f>4!H52</f>
        <v>38.11</v>
      </c>
      <c r="I52" s="143">
        <f t="shared" si="0"/>
        <v>100</v>
      </c>
    </row>
    <row r="53" spans="1:9" s="32" customFormat="1" ht="42" customHeight="1">
      <c r="A53" s="55"/>
      <c r="B53" s="61" t="s">
        <v>97</v>
      </c>
      <c r="C53" s="54" t="s">
        <v>51</v>
      </c>
      <c r="D53" s="54" t="s">
        <v>98</v>
      </c>
      <c r="E53" s="54" t="s">
        <v>104</v>
      </c>
      <c r="F53" s="50"/>
      <c r="G53" s="52">
        <f>G57+G59</f>
        <v>0.2</v>
      </c>
      <c r="H53" s="49">
        <f>4!H53</f>
        <v>0.2</v>
      </c>
      <c r="I53" s="143">
        <f t="shared" si="0"/>
        <v>100</v>
      </c>
    </row>
    <row r="54" spans="1:9" s="32" customFormat="1" ht="72.75" customHeight="1">
      <c r="A54" s="55"/>
      <c r="B54" s="61" t="s">
        <v>109</v>
      </c>
      <c r="C54" s="54" t="s">
        <v>51</v>
      </c>
      <c r="D54" s="54" t="s">
        <v>98</v>
      </c>
      <c r="E54" s="54" t="s">
        <v>110</v>
      </c>
      <c r="F54" s="47"/>
      <c r="G54" s="52">
        <v>0.2</v>
      </c>
      <c r="H54" s="49">
        <f>4!H54</f>
        <v>0.2</v>
      </c>
      <c r="I54" s="143">
        <f t="shared" si="0"/>
        <v>100</v>
      </c>
    </row>
    <row r="55" spans="1:9" s="32" customFormat="1" ht="42" customHeight="1">
      <c r="A55" s="55"/>
      <c r="B55" s="61" t="s">
        <v>105</v>
      </c>
      <c r="C55" s="54" t="s">
        <v>51</v>
      </c>
      <c r="D55" s="54" t="s">
        <v>98</v>
      </c>
      <c r="E55" s="54" t="s">
        <v>104</v>
      </c>
      <c r="F55" s="47"/>
      <c r="G55" s="52">
        <v>0.2</v>
      </c>
      <c r="H55" s="49">
        <f>4!H55</f>
        <v>0.2</v>
      </c>
      <c r="I55" s="143">
        <f t="shared" si="0"/>
        <v>100</v>
      </c>
    </row>
    <row r="56" spans="1:9" s="32" customFormat="1" ht="46.5" customHeight="1">
      <c r="A56" s="55"/>
      <c r="B56" s="61" t="s">
        <v>112</v>
      </c>
      <c r="C56" s="54" t="s">
        <v>51</v>
      </c>
      <c r="D56" s="54" t="s">
        <v>98</v>
      </c>
      <c r="E56" s="54" t="s">
        <v>99</v>
      </c>
      <c r="F56" s="50"/>
      <c r="G56" s="52">
        <v>0.1</v>
      </c>
      <c r="H56" s="49">
        <f>4!H56</f>
        <v>0.1</v>
      </c>
      <c r="I56" s="143">
        <f t="shared" si="0"/>
        <v>100</v>
      </c>
    </row>
    <row r="57" spans="1:9" s="32" customFormat="1" ht="29.25" customHeight="1">
      <c r="A57" s="55"/>
      <c r="B57" s="61" t="s">
        <v>40</v>
      </c>
      <c r="C57" s="54" t="s">
        <v>51</v>
      </c>
      <c r="D57" s="54" t="s">
        <v>98</v>
      </c>
      <c r="E57" s="54" t="s">
        <v>99</v>
      </c>
      <c r="F57" s="50" t="s">
        <v>96</v>
      </c>
      <c r="G57" s="52">
        <v>0.1</v>
      </c>
      <c r="H57" s="49">
        <f>4!H57</f>
        <v>0.1</v>
      </c>
      <c r="I57" s="143">
        <f t="shared" si="0"/>
        <v>100</v>
      </c>
    </row>
    <row r="58" spans="1:9" s="32" customFormat="1" ht="48.75" customHeight="1">
      <c r="A58" s="55"/>
      <c r="B58" s="61" t="s">
        <v>161</v>
      </c>
      <c r="C58" s="54" t="s">
        <v>51</v>
      </c>
      <c r="D58" s="54" t="s">
        <v>98</v>
      </c>
      <c r="E58" s="54" t="s">
        <v>162</v>
      </c>
      <c r="F58" s="50"/>
      <c r="G58" s="52">
        <v>0.1</v>
      </c>
      <c r="H58" s="49">
        <f>4!H58</f>
        <v>0.1</v>
      </c>
      <c r="I58" s="143">
        <f t="shared" si="0"/>
        <v>100</v>
      </c>
    </row>
    <row r="59" spans="1:9" s="32" customFormat="1" ht="29.25" customHeight="1">
      <c r="A59" s="55"/>
      <c r="B59" s="61" t="s">
        <v>86</v>
      </c>
      <c r="C59" s="54" t="s">
        <v>51</v>
      </c>
      <c r="D59" s="54" t="s">
        <v>98</v>
      </c>
      <c r="E59" s="54" t="s">
        <v>162</v>
      </c>
      <c r="F59" s="50" t="s">
        <v>53</v>
      </c>
      <c r="G59" s="52">
        <v>0.1</v>
      </c>
      <c r="H59" s="49">
        <f>4!H59</f>
        <v>0.1</v>
      </c>
      <c r="I59" s="143">
        <f t="shared" si="0"/>
        <v>100</v>
      </c>
    </row>
    <row r="60" spans="1:9" s="32" customFormat="1" ht="30" customHeight="1">
      <c r="A60" s="55"/>
      <c r="B60" s="56" t="s">
        <v>70</v>
      </c>
      <c r="C60" s="47" t="s">
        <v>67</v>
      </c>
      <c r="D60" s="47"/>
      <c r="E60" s="48"/>
      <c r="F60" s="48"/>
      <c r="G60" s="49">
        <f>G61</f>
        <v>7.37</v>
      </c>
      <c r="H60" s="49">
        <f>4!H60</f>
        <v>7.37</v>
      </c>
      <c r="I60" s="143">
        <f t="shared" si="0"/>
        <v>100</v>
      </c>
    </row>
    <row r="61" spans="1:9" s="32" customFormat="1" ht="49.5" customHeight="1">
      <c r="A61" s="55"/>
      <c r="B61" s="55" t="s">
        <v>2</v>
      </c>
      <c r="C61" s="50" t="s">
        <v>67</v>
      </c>
      <c r="D61" s="50" t="s">
        <v>63</v>
      </c>
      <c r="E61" s="51"/>
      <c r="F61" s="51"/>
      <c r="G61" s="52">
        <f>G62</f>
        <v>7.37</v>
      </c>
      <c r="H61" s="49">
        <f>4!H61</f>
        <v>7.37</v>
      </c>
      <c r="I61" s="143">
        <f t="shared" si="0"/>
        <v>100</v>
      </c>
    </row>
    <row r="62" spans="1:9" s="32" customFormat="1" ht="77.25" customHeight="1">
      <c r="A62" s="55"/>
      <c r="B62" s="55" t="s">
        <v>109</v>
      </c>
      <c r="C62" s="50" t="s">
        <v>67</v>
      </c>
      <c r="D62" s="50" t="s">
        <v>63</v>
      </c>
      <c r="E62" s="51" t="s">
        <v>110</v>
      </c>
      <c r="F62" s="51"/>
      <c r="G62" s="52">
        <f>G63</f>
        <v>7.37</v>
      </c>
      <c r="H62" s="49">
        <f>4!H62</f>
        <v>7.37</v>
      </c>
      <c r="I62" s="143">
        <f t="shared" si="0"/>
        <v>100</v>
      </c>
    </row>
    <row r="63" spans="1:9" s="32" customFormat="1" ht="45.75" customHeight="1">
      <c r="A63" s="55"/>
      <c r="B63" s="61" t="s">
        <v>105</v>
      </c>
      <c r="C63" s="50" t="s">
        <v>67</v>
      </c>
      <c r="D63" s="50" t="s">
        <v>63</v>
      </c>
      <c r="E63" s="51" t="s">
        <v>114</v>
      </c>
      <c r="F63" s="51"/>
      <c r="G63" s="52">
        <f>G64</f>
        <v>7.37</v>
      </c>
      <c r="H63" s="49">
        <f>4!H63</f>
        <v>7.37</v>
      </c>
      <c r="I63" s="143">
        <f t="shared" si="0"/>
        <v>100</v>
      </c>
    </row>
    <row r="64" spans="1:9" s="32" customFormat="1" ht="54" customHeight="1">
      <c r="A64" s="55"/>
      <c r="B64" s="61" t="s">
        <v>113</v>
      </c>
      <c r="C64" s="50" t="s">
        <v>67</v>
      </c>
      <c r="D64" s="50" t="s">
        <v>63</v>
      </c>
      <c r="E64" s="51" t="s">
        <v>107</v>
      </c>
      <c r="F64" s="51"/>
      <c r="G64" s="52">
        <f>G65+G66</f>
        <v>7.37</v>
      </c>
      <c r="H64" s="49">
        <f>4!H64</f>
        <v>7.37</v>
      </c>
      <c r="I64" s="143">
        <f t="shared" si="0"/>
        <v>100</v>
      </c>
    </row>
    <row r="65" spans="1:9" s="32" customFormat="1" ht="64.5" customHeight="1">
      <c r="A65" s="55"/>
      <c r="B65" s="61" t="s">
        <v>57</v>
      </c>
      <c r="C65" s="50" t="s">
        <v>67</v>
      </c>
      <c r="D65" s="50" t="s">
        <v>63</v>
      </c>
      <c r="E65" s="51" t="s">
        <v>93</v>
      </c>
      <c r="F65" s="51" t="s">
        <v>53</v>
      </c>
      <c r="G65" s="52">
        <v>3.05</v>
      </c>
      <c r="H65" s="49">
        <f>4!H65</f>
        <v>3.05</v>
      </c>
      <c r="I65" s="143">
        <f t="shared" si="0"/>
        <v>100</v>
      </c>
    </row>
    <row r="66" spans="1:9" s="32" customFormat="1" ht="64.5" customHeight="1">
      <c r="A66" s="55"/>
      <c r="B66" s="61" t="s">
        <v>157</v>
      </c>
      <c r="C66" s="50" t="s">
        <v>67</v>
      </c>
      <c r="D66" s="50" t="s">
        <v>63</v>
      </c>
      <c r="E66" s="51" t="s">
        <v>156</v>
      </c>
      <c r="F66" s="51"/>
      <c r="G66" s="52">
        <v>4.32</v>
      </c>
      <c r="H66" s="49">
        <f>4!H66</f>
        <v>4.32</v>
      </c>
      <c r="I66" s="143">
        <f t="shared" si="0"/>
        <v>100</v>
      </c>
    </row>
    <row r="67" spans="1:9" s="32" customFormat="1" ht="64.5" customHeight="1">
      <c r="A67" s="55"/>
      <c r="B67" s="61" t="s">
        <v>57</v>
      </c>
      <c r="C67" s="50" t="s">
        <v>67</v>
      </c>
      <c r="D67" s="50" t="s">
        <v>63</v>
      </c>
      <c r="E67" s="51" t="s">
        <v>156</v>
      </c>
      <c r="F67" s="51" t="s">
        <v>53</v>
      </c>
      <c r="G67" s="52">
        <v>4.32</v>
      </c>
      <c r="H67" s="49">
        <f>4!H67</f>
        <v>4.32</v>
      </c>
      <c r="I67" s="143">
        <f t="shared" si="0"/>
        <v>100</v>
      </c>
    </row>
    <row r="68" spans="1:9" s="32" customFormat="1" ht="23.25" customHeight="1">
      <c r="A68" s="55"/>
      <c r="B68" s="56" t="s">
        <v>71</v>
      </c>
      <c r="C68" s="47" t="s">
        <v>68</v>
      </c>
      <c r="D68" s="47"/>
      <c r="E68" s="47"/>
      <c r="F68" s="47"/>
      <c r="G68" s="49">
        <f>G69</f>
        <v>244.57999999999998</v>
      </c>
      <c r="H68" s="49">
        <f>4!H68</f>
        <v>244.58</v>
      </c>
      <c r="I68" s="143">
        <f t="shared" si="0"/>
        <v>100.00000000000003</v>
      </c>
    </row>
    <row r="69" spans="1:9" s="33" customFormat="1" ht="43.5" customHeight="1">
      <c r="A69" s="55"/>
      <c r="B69" s="55" t="s">
        <v>36</v>
      </c>
      <c r="C69" s="50" t="s">
        <v>68</v>
      </c>
      <c r="D69" s="50" t="s">
        <v>67</v>
      </c>
      <c r="E69" s="50"/>
      <c r="F69" s="50"/>
      <c r="G69" s="52">
        <f>G70</f>
        <v>244.57999999999998</v>
      </c>
      <c r="H69" s="49">
        <f>4!H69</f>
        <v>244.58</v>
      </c>
      <c r="I69" s="143">
        <f t="shared" si="0"/>
        <v>100.00000000000003</v>
      </c>
    </row>
    <row r="70" spans="1:9" s="33" customFormat="1" ht="84" customHeight="1">
      <c r="A70" s="55"/>
      <c r="B70" s="55" t="s">
        <v>109</v>
      </c>
      <c r="C70" s="50" t="s">
        <v>68</v>
      </c>
      <c r="D70" s="50" t="s">
        <v>67</v>
      </c>
      <c r="E70" s="50" t="s">
        <v>110</v>
      </c>
      <c r="F70" s="50"/>
      <c r="G70" s="52">
        <f>G71</f>
        <v>244.57999999999998</v>
      </c>
      <c r="H70" s="49">
        <f>4!H70</f>
        <v>244.58</v>
      </c>
      <c r="I70" s="143">
        <f t="shared" si="0"/>
        <v>100.00000000000003</v>
      </c>
    </row>
    <row r="71" spans="1:9" s="33" customFormat="1" ht="41.25" customHeight="1">
      <c r="A71" s="55"/>
      <c r="B71" s="55" t="s">
        <v>105</v>
      </c>
      <c r="C71" s="50" t="s">
        <v>68</v>
      </c>
      <c r="D71" s="50" t="s">
        <v>67</v>
      </c>
      <c r="E71" s="50" t="s">
        <v>104</v>
      </c>
      <c r="F71" s="50"/>
      <c r="G71" s="52">
        <f>G72</f>
        <v>244.57999999999998</v>
      </c>
      <c r="H71" s="49">
        <f>4!H71</f>
        <v>244.58</v>
      </c>
      <c r="I71" s="143">
        <f t="shared" si="0"/>
        <v>100.00000000000003</v>
      </c>
    </row>
    <row r="72" spans="1:9" s="33" customFormat="1" ht="41.25" customHeight="1">
      <c r="A72" s="55"/>
      <c r="B72" s="55" t="s">
        <v>115</v>
      </c>
      <c r="C72" s="50" t="s">
        <v>68</v>
      </c>
      <c r="D72" s="50" t="s">
        <v>67</v>
      </c>
      <c r="E72" s="50" t="s">
        <v>116</v>
      </c>
      <c r="F72" s="50"/>
      <c r="G72" s="52">
        <f>G73+G74</f>
        <v>244.57999999999998</v>
      </c>
      <c r="H72" s="49">
        <f>4!H72</f>
        <v>244.58</v>
      </c>
      <c r="I72" s="143">
        <f>H72/G72*100</f>
        <v>100.00000000000003</v>
      </c>
    </row>
    <row r="73" spans="1:9" s="33" customFormat="1" ht="60.75" customHeight="1">
      <c r="A73" s="55"/>
      <c r="B73" s="61" t="s">
        <v>57</v>
      </c>
      <c r="C73" s="50" t="s">
        <v>68</v>
      </c>
      <c r="D73" s="50" t="s">
        <v>67</v>
      </c>
      <c r="E73" s="50" t="s">
        <v>94</v>
      </c>
      <c r="F73" s="50" t="s">
        <v>53</v>
      </c>
      <c r="G73" s="52">
        <v>241.88</v>
      </c>
      <c r="H73" s="49">
        <f>4!H73</f>
        <v>241.88</v>
      </c>
      <c r="I73" s="143">
        <f>H73/G73*100</f>
        <v>100</v>
      </c>
    </row>
    <row r="74" spans="1:9" s="33" customFormat="1" ht="60.75" customHeight="1">
      <c r="A74" s="55"/>
      <c r="B74" s="61" t="s">
        <v>124</v>
      </c>
      <c r="C74" s="50" t="s">
        <v>68</v>
      </c>
      <c r="D74" s="50" t="s">
        <v>67</v>
      </c>
      <c r="E74" s="50" t="s">
        <v>94</v>
      </c>
      <c r="F74" s="50" t="s">
        <v>123</v>
      </c>
      <c r="G74" s="52">
        <v>2.7</v>
      </c>
      <c r="H74" s="49">
        <f>4!H74</f>
        <v>2.7</v>
      </c>
      <c r="I74" s="143">
        <f>H74/G74*100</f>
        <v>100</v>
      </c>
    </row>
    <row r="75" spans="1:9" s="33" customFormat="1" ht="25.5" customHeight="1">
      <c r="A75" s="55"/>
      <c r="B75" s="61" t="s">
        <v>72</v>
      </c>
      <c r="C75" s="50" t="s">
        <v>73</v>
      </c>
      <c r="D75" s="50" t="s">
        <v>73</v>
      </c>
      <c r="E75" s="50" t="s">
        <v>74</v>
      </c>
      <c r="F75" s="50" t="s">
        <v>75</v>
      </c>
      <c r="G75" s="52">
        <v>0</v>
      </c>
      <c r="H75" s="49">
        <f>4!H75</f>
        <v>0</v>
      </c>
      <c r="I75" s="143"/>
    </row>
    <row r="76" spans="1:9" s="25" customFormat="1" ht="23.25" customHeight="1">
      <c r="A76" s="45"/>
      <c r="B76" s="151" t="s">
        <v>0</v>
      </c>
      <c r="C76" s="152"/>
      <c r="D76" s="152"/>
      <c r="E76" s="152"/>
      <c r="F76" s="153"/>
      <c r="G76" s="46">
        <v>2983.02</v>
      </c>
      <c r="H76" s="49">
        <f>4!H76</f>
        <v>2841.4100000000003</v>
      </c>
      <c r="I76" s="143">
        <f>H76/G76*100</f>
        <v>95.25279750051962</v>
      </c>
    </row>
    <row r="77" spans="1:9" s="25" customFormat="1" ht="23.25" customHeight="1">
      <c r="A77" s="85"/>
      <c r="B77" s="86"/>
      <c r="C77" s="87"/>
      <c r="D77" s="87"/>
      <c r="E77" s="88"/>
      <c r="F77" s="87"/>
      <c r="G77" s="87"/>
      <c r="H77" s="87"/>
      <c r="I77" s="89"/>
    </row>
    <row r="78" spans="1:8" s="25" customFormat="1" ht="36.75" customHeight="1">
      <c r="A78" s="34"/>
      <c r="B78" s="35"/>
      <c r="C78" s="36"/>
      <c r="D78" s="36"/>
      <c r="E78" s="36"/>
      <c r="F78" s="36"/>
      <c r="G78" s="36"/>
      <c r="H78" s="36"/>
    </row>
    <row r="79" spans="1:8" s="25" customFormat="1" ht="24" customHeight="1">
      <c r="A79" s="154"/>
      <c r="B79" s="154"/>
      <c r="C79" s="154"/>
      <c r="D79" s="154"/>
      <c r="E79" s="154"/>
      <c r="F79" s="154"/>
      <c r="G79" s="154"/>
      <c r="H79" s="154"/>
    </row>
    <row r="80" spans="1:8" s="25" customFormat="1" ht="35.25" customHeight="1">
      <c r="A80" s="27"/>
      <c r="B80" s="28"/>
      <c r="C80" s="29"/>
      <c r="D80" s="29"/>
      <c r="E80" s="29"/>
      <c r="F80" s="29"/>
      <c r="G80" s="29"/>
      <c r="H80" s="29"/>
    </row>
    <row r="81" spans="1:8" s="25" customFormat="1" ht="52.5" customHeight="1">
      <c r="A81" s="27"/>
      <c r="B81" s="28"/>
      <c r="C81" s="29"/>
      <c r="D81" s="29"/>
      <c r="E81" s="29"/>
      <c r="F81" s="29"/>
      <c r="G81" s="29"/>
      <c r="H81" s="29"/>
    </row>
    <row r="82" spans="1:8" s="25" customFormat="1" ht="49.5" customHeight="1">
      <c r="A82" s="27"/>
      <c r="B82" s="28"/>
      <c r="C82" s="29"/>
      <c r="D82" s="29"/>
      <c r="E82" s="29"/>
      <c r="F82" s="29"/>
      <c r="G82" s="29"/>
      <c r="H82" s="29"/>
    </row>
    <row r="83" spans="1:8" s="33" customFormat="1" ht="54" customHeight="1">
      <c r="A83" s="27"/>
      <c r="B83" s="28"/>
      <c r="C83" s="29"/>
      <c r="D83" s="29"/>
      <c r="E83" s="29"/>
      <c r="F83" s="29"/>
      <c r="G83" s="29"/>
      <c r="H83" s="29"/>
    </row>
    <row r="84" spans="1:8" s="33" customFormat="1" ht="26.25" customHeight="1">
      <c r="A84" s="27"/>
      <c r="B84" s="28"/>
      <c r="C84" s="29"/>
      <c r="D84" s="29"/>
      <c r="E84" s="29"/>
      <c r="F84" s="29"/>
      <c r="G84" s="29"/>
      <c r="H84" s="29"/>
    </row>
    <row r="85" spans="1:8" s="33" customFormat="1" ht="15.75">
      <c r="A85" s="27"/>
      <c r="B85" s="28"/>
      <c r="C85" s="29"/>
      <c r="D85" s="29"/>
      <c r="E85" s="29"/>
      <c r="F85" s="29"/>
      <c r="G85" s="29"/>
      <c r="H85" s="29"/>
    </row>
    <row r="86" spans="1:8" s="33" customFormat="1" ht="15.75">
      <c r="A86" s="27"/>
      <c r="B86" s="28"/>
      <c r="C86" s="29"/>
      <c r="D86" s="29"/>
      <c r="E86" s="29"/>
      <c r="F86" s="29"/>
      <c r="G86" s="29"/>
      <c r="H86" s="29"/>
    </row>
    <row r="87" spans="1:8" s="33" customFormat="1" ht="15.75">
      <c r="A87" s="27"/>
      <c r="B87" s="28"/>
      <c r="C87" s="29"/>
      <c r="D87" s="29"/>
      <c r="E87" s="29"/>
      <c r="F87" s="29"/>
      <c r="G87" s="29"/>
      <c r="H87" s="29"/>
    </row>
    <row r="88" spans="1:9" s="33" customFormat="1" ht="114" customHeight="1">
      <c r="A88" s="27"/>
      <c r="B88" s="28"/>
      <c r="C88" s="29"/>
      <c r="D88" s="29"/>
      <c r="E88" s="29"/>
      <c r="F88" s="29"/>
      <c r="G88" s="29"/>
      <c r="H88" s="29"/>
      <c r="I88" s="28"/>
    </row>
  </sheetData>
  <sheetProtection/>
  <mergeCells count="5">
    <mergeCell ref="F1:I1"/>
    <mergeCell ref="F4:I4"/>
    <mergeCell ref="B76:F76"/>
    <mergeCell ref="A79:H79"/>
    <mergeCell ref="A3:I3"/>
  </mergeCells>
  <printOptions/>
  <pageMargins left="0.27" right="0.18" top="0.56" bottom="0.38" header="0.3" footer="0.4"/>
  <pageSetup fitToHeight="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2022-02-22T01:39:17Z</cp:lastPrinted>
  <dcterms:created xsi:type="dcterms:W3CDTF">2007-09-12T09:25:25Z</dcterms:created>
  <dcterms:modified xsi:type="dcterms:W3CDTF">2022-02-22T03:04:08Z</dcterms:modified>
  <cp:category/>
  <cp:version/>
  <cp:contentType/>
  <cp:contentStatus/>
</cp:coreProperties>
</file>